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901" activeTab="15"/>
  </bookViews>
  <sheets>
    <sheet name="60ж" sheetId="1" r:id="rId1"/>
    <sheet name="200ж" sheetId="2" r:id="rId2"/>
    <sheet name="400ж" sheetId="3" r:id="rId3"/>
    <sheet name="800ж" sheetId="4" r:id="rId4"/>
    <sheet name="1500ж" sheetId="5" r:id="rId5"/>
    <sheet name="3000ж" sheetId="6" r:id="rId6"/>
    <sheet name="60сб ж" sheetId="7" r:id="rId7"/>
    <sheet name="2000сп ж" sheetId="8" r:id="rId8"/>
    <sheet name="сх ж" sheetId="9" r:id="rId9"/>
    <sheet name="длина ж" sheetId="10" r:id="rId10"/>
    <sheet name="тройной ж" sheetId="11" r:id="rId11"/>
    <sheet name="высота ж" sheetId="12" r:id="rId12"/>
    <sheet name="прил выс." sheetId="13" r:id="rId13"/>
    <sheet name="шест ж" sheetId="16" r:id="rId14"/>
    <sheet name="прил. шест" sheetId="17" r:id="rId15"/>
    <sheet name="эст ж" sheetId="14" r:id="rId16"/>
    <sheet name="ядро ж" sheetId="15" r:id="rId17"/>
  </sheets>
  <externalReferences>
    <externalReference r:id="rId18"/>
  </externalReferences>
  <calcPr calcId="162913"/>
</workbook>
</file>

<file path=xl/calcChain.xml><?xml version="1.0" encoding="utf-8"?>
<calcChain xmlns="http://schemas.openxmlformats.org/spreadsheetml/2006/main">
  <c r="K66" i="14" l="1"/>
  <c r="G66" i="14"/>
  <c r="F66" i="14"/>
  <c r="E66" i="14"/>
  <c r="D66" i="14"/>
  <c r="C66" i="14"/>
  <c r="K65" i="14"/>
  <c r="G65" i="14"/>
  <c r="F65" i="14"/>
  <c r="E65" i="14"/>
  <c r="D65" i="14"/>
  <c r="C65" i="14"/>
  <c r="K64" i="14"/>
  <c r="G64" i="14"/>
  <c r="F64" i="14"/>
  <c r="E64" i="14"/>
  <c r="D64" i="14"/>
  <c r="C64" i="14"/>
  <c r="K63" i="14"/>
  <c r="I63" i="14"/>
  <c r="G63" i="14"/>
  <c r="F63" i="14"/>
  <c r="E63" i="14"/>
  <c r="D63" i="14"/>
  <c r="C63" i="14"/>
  <c r="K62" i="14"/>
  <c r="G62" i="14"/>
  <c r="F62" i="14"/>
  <c r="E62" i="14"/>
  <c r="D62" i="14"/>
  <c r="C62" i="14"/>
  <c r="K61" i="14"/>
  <c r="G61" i="14"/>
  <c r="F61" i="14"/>
  <c r="E61" i="14"/>
  <c r="D61" i="14"/>
  <c r="C61" i="14"/>
  <c r="K60" i="14"/>
  <c r="G60" i="14"/>
  <c r="F60" i="14"/>
  <c r="E60" i="14"/>
  <c r="D60" i="14"/>
  <c r="C60" i="14"/>
  <c r="K59" i="14"/>
  <c r="I59" i="14"/>
  <c r="G59" i="14"/>
  <c r="F59" i="14"/>
  <c r="E59" i="14"/>
  <c r="D59" i="14"/>
  <c r="C59" i="14"/>
  <c r="K58" i="14"/>
  <c r="G58" i="14"/>
  <c r="F58" i="14"/>
  <c r="E58" i="14"/>
  <c r="D58" i="14"/>
  <c r="C58" i="14"/>
  <c r="K57" i="14"/>
  <c r="G57" i="14"/>
  <c r="F57" i="14"/>
  <c r="E57" i="14"/>
  <c r="D57" i="14"/>
  <c r="C57" i="14"/>
  <c r="K56" i="14"/>
  <c r="G56" i="14"/>
  <c r="F56" i="14"/>
  <c r="E56" i="14"/>
  <c r="D56" i="14"/>
  <c r="C56" i="14"/>
  <c r="K55" i="14"/>
  <c r="I55" i="14"/>
  <c r="G55" i="14"/>
  <c r="F55" i="14"/>
  <c r="E55" i="14"/>
  <c r="D55" i="14"/>
  <c r="C55" i="14"/>
  <c r="K54" i="14"/>
  <c r="G54" i="14"/>
  <c r="F54" i="14"/>
  <c r="E54" i="14"/>
  <c r="D54" i="14"/>
  <c r="C54" i="14"/>
  <c r="K53" i="14"/>
  <c r="G53" i="14"/>
  <c r="F53" i="14"/>
  <c r="E53" i="14"/>
  <c r="D53" i="14"/>
  <c r="C53" i="14"/>
  <c r="K52" i="14"/>
  <c r="G52" i="14"/>
  <c r="F52" i="14"/>
  <c r="E52" i="14"/>
  <c r="D52" i="14"/>
  <c r="C52" i="14"/>
  <c r="K51" i="14"/>
  <c r="I51" i="14"/>
  <c r="G51" i="14"/>
  <c r="F51" i="14"/>
  <c r="E51" i="14"/>
  <c r="D51" i="14"/>
  <c r="C51" i="14"/>
  <c r="K50" i="14"/>
  <c r="G50" i="14"/>
  <c r="F50" i="14"/>
  <c r="E50" i="14"/>
  <c r="D50" i="14"/>
  <c r="C50" i="14"/>
  <c r="K49" i="14"/>
  <c r="G49" i="14"/>
  <c r="F49" i="14"/>
  <c r="E49" i="14"/>
  <c r="D49" i="14"/>
  <c r="C49" i="14"/>
  <c r="K48" i="14"/>
  <c r="G48" i="14"/>
  <c r="F48" i="14"/>
  <c r="E48" i="14"/>
  <c r="D48" i="14"/>
  <c r="C48" i="14"/>
  <c r="K47" i="14"/>
  <c r="I47" i="14"/>
  <c r="G47" i="14"/>
  <c r="F47" i="14"/>
  <c r="E47" i="14"/>
  <c r="D47" i="14"/>
  <c r="C47" i="14"/>
  <c r="K46" i="14"/>
  <c r="G46" i="14"/>
  <c r="F46" i="14"/>
  <c r="E46" i="14"/>
  <c r="D46" i="14"/>
  <c r="C46" i="14"/>
  <c r="K45" i="14"/>
  <c r="G45" i="14"/>
  <c r="F45" i="14"/>
  <c r="E45" i="14"/>
  <c r="D45" i="14"/>
  <c r="C45" i="14"/>
  <c r="K44" i="14"/>
  <c r="G44" i="14"/>
  <c r="F44" i="14"/>
  <c r="E44" i="14"/>
  <c r="D44" i="14"/>
  <c r="C44" i="14"/>
  <c r="K43" i="14"/>
  <c r="I43" i="14"/>
  <c r="G43" i="14"/>
  <c r="F43" i="14"/>
  <c r="E43" i="14"/>
  <c r="D43" i="14"/>
  <c r="C43" i="14"/>
  <c r="K42" i="14"/>
  <c r="G42" i="14"/>
  <c r="F42" i="14"/>
  <c r="E42" i="14"/>
  <c r="D42" i="14"/>
  <c r="C42" i="14"/>
  <c r="K41" i="14"/>
  <c r="G41" i="14"/>
  <c r="F41" i="14"/>
  <c r="E41" i="14"/>
  <c r="D41" i="14"/>
  <c r="C41" i="14"/>
  <c r="K40" i="14"/>
  <c r="G40" i="14"/>
  <c r="F40" i="14"/>
  <c r="E40" i="14"/>
  <c r="D40" i="14"/>
  <c r="C40" i="14"/>
  <c r="K39" i="14"/>
  <c r="I39" i="14"/>
  <c r="G39" i="14"/>
  <c r="F39" i="14"/>
  <c r="E39" i="14"/>
  <c r="D39" i="14"/>
  <c r="C39" i="14"/>
  <c r="K38" i="14"/>
  <c r="G38" i="14"/>
  <c r="F38" i="14"/>
  <c r="E38" i="14"/>
  <c r="D38" i="14"/>
  <c r="C38" i="14"/>
  <c r="K37" i="14"/>
  <c r="G37" i="14"/>
  <c r="F37" i="14"/>
  <c r="E37" i="14"/>
  <c r="D37" i="14"/>
  <c r="C37" i="14"/>
  <c r="K36" i="14"/>
  <c r="G36" i="14"/>
  <c r="F36" i="14"/>
  <c r="E36" i="14"/>
  <c r="D36" i="14"/>
  <c r="C36" i="14"/>
  <c r="K35" i="14"/>
  <c r="I35" i="14"/>
  <c r="G35" i="14"/>
  <c r="F35" i="14"/>
  <c r="E35" i="14"/>
  <c r="D35" i="14"/>
  <c r="C35" i="14"/>
  <c r="K34" i="14"/>
  <c r="G34" i="14"/>
  <c r="F34" i="14"/>
  <c r="E34" i="14"/>
  <c r="D34" i="14"/>
  <c r="C34" i="14"/>
  <c r="K33" i="14"/>
  <c r="G33" i="14"/>
  <c r="F33" i="14"/>
  <c r="E33" i="14"/>
  <c r="D33" i="14"/>
  <c r="C33" i="14"/>
  <c r="K32" i="14"/>
  <c r="G32" i="14"/>
  <c r="F32" i="14"/>
  <c r="E32" i="14"/>
  <c r="D32" i="14"/>
  <c r="C32" i="14"/>
  <c r="K31" i="14"/>
  <c r="I31" i="14"/>
  <c r="G31" i="14"/>
  <c r="F31" i="14"/>
  <c r="E31" i="14"/>
  <c r="D31" i="14"/>
  <c r="C31" i="14"/>
  <c r="K30" i="14"/>
  <c r="G30" i="14"/>
  <c r="F30" i="14"/>
  <c r="E30" i="14"/>
  <c r="D30" i="14"/>
  <c r="C30" i="14"/>
  <c r="K29" i="14"/>
  <c r="G29" i="14"/>
  <c r="F29" i="14"/>
  <c r="E29" i="14"/>
  <c r="D29" i="14"/>
  <c r="C29" i="14"/>
  <c r="K28" i="14"/>
  <c r="G28" i="14"/>
  <c r="F28" i="14"/>
  <c r="E28" i="14"/>
  <c r="D28" i="14"/>
  <c r="C28" i="14"/>
  <c r="K27" i="14"/>
  <c r="I27" i="14"/>
  <c r="G27" i="14"/>
  <c r="F27" i="14"/>
  <c r="E27" i="14"/>
  <c r="D27" i="14"/>
  <c r="C27" i="14"/>
  <c r="K26" i="14"/>
  <c r="G26" i="14"/>
  <c r="F26" i="14"/>
  <c r="E26" i="14"/>
  <c r="D26" i="14"/>
  <c r="C26" i="14"/>
  <c r="K25" i="14"/>
  <c r="G25" i="14"/>
  <c r="F25" i="14"/>
  <c r="E25" i="14"/>
  <c r="D25" i="14"/>
  <c r="C25" i="14"/>
  <c r="K24" i="14"/>
  <c r="G24" i="14"/>
  <c r="F24" i="14"/>
  <c r="E24" i="14"/>
  <c r="D24" i="14"/>
  <c r="C24" i="14"/>
  <c r="K23" i="14"/>
  <c r="I23" i="14"/>
  <c r="G23" i="14"/>
  <c r="F23" i="14"/>
  <c r="E23" i="14"/>
  <c r="D23" i="14"/>
  <c r="C23" i="14"/>
  <c r="K22" i="14"/>
  <c r="G22" i="14"/>
  <c r="F22" i="14"/>
  <c r="E22" i="14"/>
  <c r="D22" i="14"/>
  <c r="C22" i="14"/>
  <c r="K21" i="14"/>
  <c r="G21" i="14"/>
  <c r="F21" i="14"/>
  <c r="E21" i="14"/>
  <c r="D21" i="14"/>
  <c r="C21" i="14"/>
  <c r="K20" i="14"/>
  <c r="G20" i="14"/>
  <c r="F20" i="14"/>
  <c r="E20" i="14"/>
  <c r="D20" i="14"/>
  <c r="C20" i="14"/>
  <c r="K19" i="14"/>
  <c r="I19" i="14"/>
  <c r="G19" i="14"/>
  <c r="F19" i="14"/>
  <c r="E19" i="14"/>
  <c r="D19" i="14"/>
  <c r="C19" i="14"/>
  <c r="K18" i="14"/>
  <c r="G18" i="14"/>
  <c r="F18" i="14"/>
  <c r="E18" i="14"/>
  <c r="D18" i="14"/>
  <c r="C18" i="14"/>
  <c r="K17" i="14"/>
  <c r="G17" i="14"/>
  <c r="F17" i="14"/>
  <c r="E17" i="14"/>
  <c r="D17" i="14"/>
  <c r="C17" i="14"/>
  <c r="K16" i="14"/>
  <c r="G16" i="14"/>
  <c r="F16" i="14"/>
  <c r="E16" i="14"/>
  <c r="D16" i="14"/>
  <c r="C16" i="14"/>
  <c r="K15" i="14"/>
  <c r="I15" i="14"/>
  <c r="G15" i="14"/>
  <c r="F15" i="14"/>
  <c r="E15" i="14"/>
  <c r="D15" i="14"/>
  <c r="C15" i="14"/>
  <c r="K14" i="14"/>
  <c r="G14" i="14"/>
  <c r="F14" i="14"/>
  <c r="E14" i="14"/>
  <c r="D14" i="14"/>
  <c r="C14" i="14"/>
  <c r="K13" i="14"/>
  <c r="G13" i="14"/>
  <c r="F13" i="14"/>
  <c r="E13" i="14"/>
  <c r="D13" i="14"/>
  <c r="C13" i="14"/>
  <c r="K12" i="14"/>
  <c r="G12" i="14"/>
  <c r="F12" i="14"/>
  <c r="E12" i="14"/>
  <c r="D12" i="14"/>
  <c r="C12" i="14"/>
  <c r="K11" i="14"/>
  <c r="I11" i="14"/>
  <c r="G11" i="14"/>
  <c r="F11" i="14"/>
  <c r="E11" i="14"/>
  <c r="D11" i="14"/>
  <c r="C11" i="14"/>
  <c r="L20" i="8"/>
  <c r="G20" i="8"/>
  <c r="F20" i="8"/>
  <c r="E20" i="8"/>
  <c r="D20" i="8"/>
  <c r="C20" i="8"/>
  <c r="L19" i="8"/>
  <c r="G19" i="8"/>
  <c r="F19" i="8"/>
  <c r="E19" i="8"/>
  <c r="D19" i="8"/>
  <c r="C19" i="8"/>
  <c r="L18" i="8"/>
  <c r="J18" i="8"/>
  <c r="G18" i="8"/>
  <c r="F18" i="8"/>
  <c r="E18" i="8"/>
  <c r="D18" i="8"/>
  <c r="C18" i="8"/>
  <c r="L17" i="8"/>
  <c r="J17" i="8"/>
  <c r="G17" i="8"/>
  <c r="F17" i="8"/>
  <c r="E17" i="8"/>
  <c r="D17" i="8"/>
  <c r="C17" i="8"/>
  <c r="L16" i="8"/>
  <c r="J16" i="8"/>
  <c r="G16" i="8"/>
  <c r="F16" i="8"/>
  <c r="E16" i="8"/>
  <c r="D16" i="8"/>
  <c r="C16" i="8"/>
  <c r="L15" i="8"/>
  <c r="J15" i="8"/>
  <c r="G15" i="8"/>
  <c r="F15" i="8"/>
  <c r="E15" i="8"/>
  <c r="D15" i="8"/>
  <c r="C15" i="8"/>
  <c r="L14" i="8"/>
  <c r="J14" i="8"/>
  <c r="G14" i="8"/>
  <c r="F14" i="8"/>
  <c r="E14" i="8"/>
  <c r="D14" i="8"/>
  <c r="C14" i="8"/>
  <c r="L13" i="8"/>
  <c r="J13" i="8"/>
  <c r="G13" i="8"/>
  <c r="F13" i="8"/>
  <c r="E13" i="8"/>
  <c r="D13" i="8"/>
  <c r="C13" i="8"/>
  <c r="L12" i="8"/>
  <c r="J12" i="8"/>
  <c r="G12" i="8"/>
  <c r="F12" i="8"/>
  <c r="E12" i="8"/>
  <c r="D12" i="8"/>
  <c r="C12" i="8"/>
  <c r="L11" i="8"/>
  <c r="J11" i="8"/>
  <c r="G11" i="8"/>
  <c r="F11" i="8"/>
  <c r="E11" i="8"/>
  <c r="D11" i="8"/>
  <c r="C11" i="8"/>
  <c r="L26" i="7"/>
  <c r="G26" i="7"/>
  <c r="F26" i="7"/>
  <c r="E26" i="7"/>
  <c r="D26" i="7"/>
  <c r="C26" i="7"/>
  <c r="L25" i="7"/>
  <c r="J25" i="7"/>
  <c r="G25" i="7"/>
  <c r="F25" i="7"/>
  <c r="E25" i="7"/>
  <c r="D25" i="7"/>
  <c r="C25" i="7"/>
  <c r="L24" i="7"/>
  <c r="J24" i="7"/>
  <c r="G24" i="7"/>
  <c r="F24" i="7"/>
  <c r="E24" i="7"/>
  <c r="D24" i="7"/>
  <c r="C24" i="7"/>
  <c r="L23" i="7"/>
  <c r="J23" i="7"/>
  <c r="G23" i="7"/>
  <c r="F23" i="7"/>
  <c r="E23" i="7"/>
  <c r="D23" i="7"/>
  <c r="C23" i="7"/>
  <c r="L22" i="7"/>
  <c r="G22" i="7"/>
  <c r="F22" i="7"/>
  <c r="E22" i="7"/>
  <c r="D22" i="7"/>
  <c r="C22" i="7"/>
  <c r="L21" i="7"/>
  <c r="G21" i="7"/>
  <c r="F21" i="7"/>
  <c r="E21" i="7"/>
  <c r="D21" i="7"/>
  <c r="C21" i="7"/>
  <c r="L20" i="7"/>
  <c r="G20" i="7"/>
  <c r="F20" i="7"/>
  <c r="E20" i="7"/>
  <c r="D20" i="7"/>
  <c r="C20" i="7"/>
  <c r="L19" i="7"/>
  <c r="J19" i="7"/>
  <c r="G19" i="7"/>
  <c r="F19" i="7"/>
  <c r="E19" i="7"/>
  <c r="D19" i="7"/>
  <c r="C19" i="7"/>
  <c r="L18" i="7"/>
  <c r="J18" i="7"/>
  <c r="G18" i="7"/>
  <c r="F18" i="7"/>
  <c r="E18" i="7"/>
  <c r="D18" i="7"/>
  <c r="C18" i="7"/>
  <c r="L17" i="7"/>
  <c r="J17" i="7"/>
  <c r="G17" i="7"/>
  <c r="F17" i="7"/>
  <c r="E17" i="7"/>
  <c r="D17" i="7"/>
  <c r="C17" i="7"/>
  <c r="L16" i="7"/>
  <c r="G16" i="7"/>
  <c r="F16" i="7"/>
  <c r="E16" i="7"/>
  <c r="D16" i="7"/>
  <c r="C16" i="7"/>
  <c r="L15" i="7"/>
  <c r="J15" i="7"/>
  <c r="G15" i="7"/>
  <c r="F15" i="7"/>
  <c r="E15" i="7"/>
  <c r="D15" i="7"/>
  <c r="C15" i="7"/>
  <c r="L14" i="7"/>
  <c r="G14" i="7"/>
  <c r="F14" i="7"/>
  <c r="E14" i="7"/>
  <c r="D14" i="7"/>
  <c r="C14" i="7"/>
  <c r="L13" i="7"/>
  <c r="G13" i="7"/>
  <c r="F13" i="7"/>
  <c r="E13" i="7"/>
  <c r="D13" i="7"/>
  <c r="C13" i="7"/>
  <c r="L12" i="7"/>
  <c r="G12" i="7"/>
  <c r="F12" i="7"/>
  <c r="E12" i="7"/>
  <c r="D12" i="7"/>
  <c r="C12" i="7"/>
  <c r="L11" i="7"/>
  <c r="G11" i="7"/>
  <c r="F11" i="7"/>
  <c r="E11" i="7"/>
  <c r="D11" i="7"/>
  <c r="C11" i="7"/>
  <c r="L26" i="6"/>
  <c r="J26" i="6"/>
  <c r="G26" i="6"/>
  <c r="F26" i="6"/>
  <c r="E26" i="6"/>
  <c r="D26" i="6"/>
  <c r="C26" i="6"/>
  <c r="L25" i="6"/>
  <c r="G25" i="6"/>
  <c r="F25" i="6"/>
  <c r="E25" i="6"/>
  <c r="D25" i="6"/>
  <c r="C25" i="6"/>
  <c r="L24" i="6"/>
  <c r="J24" i="6"/>
  <c r="G24" i="6"/>
  <c r="F24" i="6"/>
  <c r="E24" i="6"/>
  <c r="D24" i="6"/>
  <c r="C24" i="6"/>
  <c r="L23" i="6"/>
  <c r="J23" i="6"/>
  <c r="G23" i="6"/>
  <c r="F23" i="6"/>
  <c r="E23" i="6"/>
  <c r="D23" i="6"/>
  <c r="C23" i="6"/>
  <c r="L22" i="6"/>
  <c r="J22" i="6"/>
  <c r="G22" i="6"/>
  <c r="F22" i="6"/>
  <c r="E22" i="6"/>
  <c r="D22" i="6"/>
  <c r="C22" i="6"/>
  <c r="L21" i="6"/>
  <c r="J21" i="6"/>
  <c r="G21" i="6"/>
  <c r="F21" i="6"/>
  <c r="E21" i="6"/>
  <c r="D21" i="6"/>
  <c r="C21" i="6"/>
  <c r="L20" i="6"/>
  <c r="J20" i="6"/>
  <c r="G20" i="6"/>
  <c r="F20" i="6"/>
  <c r="E20" i="6"/>
  <c r="D20" i="6"/>
  <c r="C20" i="6"/>
  <c r="L19" i="6"/>
  <c r="J19" i="6"/>
  <c r="G19" i="6"/>
  <c r="F19" i="6"/>
  <c r="E19" i="6"/>
  <c r="D19" i="6"/>
  <c r="C19" i="6"/>
  <c r="L18" i="6"/>
  <c r="J18" i="6"/>
  <c r="G18" i="6"/>
  <c r="F18" i="6"/>
  <c r="E18" i="6"/>
  <c r="D18" i="6"/>
  <c r="C18" i="6"/>
  <c r="L17" i="6"/>
  <c r="J17" i="6"/>
  <c r="G17" i="6"/>
  <c r="F17" i="6"/>
  <c r="E17" i="6"/>
  <c r="D17" i="6"/>
  <c r="C17" i="6"/>
  <c r="L16" i="6"/>
  <c r="J16" i="6"/>
  <c r="G16" i="6"/>
  <c r="F16" i="6"/>
  <c r="E16" i="6"/>
  <c r="D16" i="6"/>
  <c r="C16" i="6"/>
  <c r="L15" i="6"/>
  <c r="J15" i="6"/>
  <c r="G15" i="6"/>
  <c r="F15" i="6"/>
  <c r="E15" i="6"/>
  <c r="D15" i="6"/>
  <c r="C15" i="6"/>
  <c r="L14" i="6"/>
  <c r="J14" i="6"/>
  <c r="G14" i="6"/>
  <c r="F14" i="6"/>
  <c r="E14" i="6"/>
  <c r="D14" i="6"/>
  <c r="C14" i="6"/>
  <c r="L13" i="6"/>
  <c r="J13" i="6"/>
  <c r="G13" i="6"/>
  <c r="F13" i="6"/>
  <c r="E13" i="6"/>
  <c r="D13" i="6"/>
  <c r="C13" i="6"/>
  <c r="L12" i="6"/>
  <c r="J12" i="6"/>
  <c r="G12" i="6"/>
  <c r="F12" i="6"/>
  <c r="E12" i="6"/>
  <c r="D12" i="6"/>
  <c r="C12" i="6"/>
  <c r="L11" i="6"/>
  <c r="J11" i="6"/>
  <c r="G11" i="6"/>
  <c r="F11" i="6"/>
  <c r="E11" i="6"/>
  <c r="D11" i="6"/>
  <c r="C11" i="6"/>
  <c r="L34" i="5"/>
  <c r="G34" i="5"/>
  <c r="F34" i="5"/>
  <c r="E34" i="5"/>
  <c r="D34" i="5"/>
  <c r="C34" i="5"/>
  <c r="L33" i="5"/>
  <c r="J33" i="5"/>
  <c r="G33" i="5"/>
  <c r="F33" i="5"/>
  <c r="E33" i="5"/>
  <c r="D33" i="5"/>
  <c r="C33" i="5"/>
  <c r="L32" i="5"/>
  <c r="J32" i="5"/>
  <c r="G32" i="5"/>
  <c r="F32" i="5"/>
  <c r="E32" i="5"/>
  <c r="D32" i="5"/>
  <c r="C32" i="5"/>
  <c r="L31" i="5"/>
  <c r="J31" i="5"/>
  <c r="G31" i="5"/>
  <c r="F31" i="5"/>
  <c r="E31" i="5"/>
  <c r="D31" i="5"/>
  <c r="C31" i="5"/>
  <c r="L30" i="5"/>
  <c r="J30" i="5"/>
  <c r="G30" i="5"/>
  <c r="F30" i="5"/>
  <c r="E30" i="5"/>
  <c r="D30" i="5"/>
  <c r="C30" i="5"/>
  <c r="L29" i="5"/>
  <c r="J29" i="5"/>
  <c r="G29" i="5"/>
  <c r="F29" i="5"/>
  <c r="E29" i="5"/>
  <c r="D29" i="5"/>
  <c r="C29" i="5"/>
  <c r="L28" i="5"/>
  <c r="J28" i="5"/>
  <c r="G28" i="5"/>
  <c r="F28" i="5"/>
  <c r="E28" i="5"/>
  <c r="D28" i="5"/>
  <c r="C28" i="5"/>
  <c r="L27" i="5"/>
  <c r="J27" i="5"/>
  <c r="G27" i="5"/>
  <c r="F27" i="5"/>
  <c r="E27" i="5"/>
  <c r="D27" i="5"/>
  <c r="C27" i="5"/>
  <c r="L26" i="5"/>
  <c r="J26" i="5"/>
  <c r="G26" i="5"/>
  <c r="F26" i="5"/>
  <c r="E26" i="5"/>
  <c r="D26" i="5"/>
  <c r="C26" i="5"/>
  <c r="L25" i="5"/>
  <c r="J25" i="5"/>
  <c r="G25" i="5"/>
  <c r="F25" i="5"/>
  <c r="E25" i="5"/>
  <c r="D25" i="5"/>
  <c r="C25" i="5"/>
  <c r="L24" i="5"/>
  <c r="J24" i="5"/>
  <c r="G24" i="5"/>
  <c r="F24" i="5"/>
  <c r="E24" i="5"/>
  <c r="D24" i="5"/>
  <c r="C24" i="5"/>
  <c r="L23" i="5"/>
  <c r="J23" i="5"/>
  <c r="G23" i="5"/>
  <c r="F23" i="5"/>
  <c r="E23" i="5"/>
  <c r="D23" i="5"/>
  <c r="C23" i="5"/>
  <c r="L22" i="5"/>
  <c r="J22" i="5"/>
  <c r="G22" i="5"/>
  <c r="F22" i="5"/>
  <c r="E22" i="5"/>
  <c r="D22" i="5"/>
  <c r="C22" i="5"/>
  <c r="L21" i="5"/>
  <c r="J21" i="5"/>
  <c r="G21" i="5"/>
  <c r="F21" i="5"/>
  <c r="E21" i="5"/>
  <c r="D21" i="5"/>
  <c r="C21" i="5"/>
  <c r="L20" i="5"/>
  <c r="J20" i="5"/>
  <c r="G20" i="5"/>
  <c r="F20" i="5"/>
  <c r="E20" i="5"/>
  <c r="D20" i="5"/>
  <c r="C20" i="5"/>
  <c r="L19" i="5"/>
  <c r="J19" i="5"/>
  <c r="G19" i="5"/>
  <c r="F19" i="5"/>
  <c r="E19" i="5"/>
  <c r="D19" i="5"/>
  <c r="C19" i="5"/>
  <c r="L18" i="5"/>
  <c r="J18" i="5"/>
  <c r="G18" i="5"/>
  <c r="F18" i="5"/>
  <c r="E18" i="5"/>
  <c r="D18" i="5"/>
  <c r="C18" i="5"/>
  <c r="L17" i="5"/>
  <c r="J17" i="5"/>
  <c r="G17" i="5"/>
  <c r="F17" i="5"/>
  <c r="E17" i="5"/>
  <c r="D17" i="5"/>
  <c r="C17" i="5"/>
  <c r="L16" i="5"/>
  <c r="J16" i="5"/>
  <c r="G16" i="5"/>
  <c r="F16" i="5"/>
  <c r="E16" i="5"/>
  <c r="D16" i="5"/>
  <c r="C16" i="5"/>
  <c r="L15" i="5"/>
  <c r="J15" i="5"/>
  <c r="G15" i="5"/>
  <c r="F15" i="5"/>
  <c r="E15" i="5"/>
  <c r="D15" i="5"/>
  <c r="C15" i="5"/>
  <c r="L14" i="5"/>
  <c r="J14" i="5"/>
  <c r="G14" i="5"/>
  <c r="F14" i="5"/>
  <c r="E14" i="5"/>
  <c r="D14" i="5"/>
  <c r="C14" i="5"/>
  <c r="L13" i="5"/>
  <c r="J13" i="5"/>
  <c r="G13" i="5"/>
  <c r="F13" i="5"/>
  <c r="E13" i="5"/>
  <c r="D13" i="5"/>
  <c r="C13" i="5"/>
  <c r="L12" i="5"/>
  <c r="J12" i="5"/>
  <c r="G12" i="5"/>
  <c r="F12" i="5"/>
  <c r="E12" i="5"/>
  <c r="D12" i="5"/>
  <c r="C12" i="5"/>
  <c r="L11" i="5"/>
  <c r="J11" i="5"/>
  <c r="G11" i="5"/>
  <c r="F11" i="5"/>
  <c r="E11" i="5"/>
  <c r="D11" i="5"/>
  <c r="C11" i="5"/>
  <c r="L42" i="4"/>
  <c r="J42" i="4"/>
  <c r="G42" i="4"/>
  <c r="F42" i="4"/>
  <c r="E42" i="4"/>
  <c r="D42" i="4"/>
  <c r="C42" i="4"/>
  <c r="L41" i="4"/>
  <c r="J41" i="4"/>
  <c r="G41" i="4"/>
  <c r="F41" i="4"/>
  <c r="E41" i="4"/>
  <c r="D41" i="4"/>
  <c r="C41" i="4"/>
  <c r="L40" i="4"/>
  <c r="J40" i="4"/>
  <c r="G40" i="4"/>
  <c r="F40" i="4"/>
  <c r="E40" i="4"/>
  <c r="D40" i="4"/>
  <c r="C40" i="4"/>
  <c r="L39" i="4"/>
  <c r="J39" i="4"/>
  <c r="G39" i="4"/>
  <c r="F39" i="4"/>
  <c r="E39" i="4"/>
  <c r="D39" i="4"/>
  <c r="C39" i="4"/>
  <c r="L38" i="4"/>
  <c r="J38" i="4"/>
  <c r="G38" i="4"/>
  <c r="F38" i="4"/>
  <c r="E38" i="4"/>
  <c r="D38" i="4"/>
  <c r="C38" i="4"/>
  <c r="L37" i="4"/>
  <c r="J37" i="4"/>
  <c r="G37" i="4"/>
  <c r="F37" i="4"/>
  <c r="E37" i="4"/>
  <c r="D37" i="4"/>
  <c r="C37" i="4"/>
  <c r="L36" i="4"/>
  <c r="J36" i="4"/>
  <c r="G36" i="4"/>
  <c r="F36" i="4"/>
  <c r="E36" i="4"/>
  <c r="D36" i="4"/>
  <c r="C36" i="4"/>
  <c r="L35" i="4"/>
  <c r="J35" i="4"/>
  <c r="G35" i="4"/>
  <c r="F35" i="4"/>
  <c r="E35" i="4"/>
  <c r="D35" i="4"/>
  <c r="C35" i="4"/>
  <c r="L34" i="4"/>
  <c r="J34" i="4"/>
  <c r="G34" i="4"/>
  <c r="F34" i="4"/>
  <c r="E34" i="4"/>
  <c r="D34" i="4"/>
  <c r="C34" i="4"/>
  <c r="L33" i="4"/>
  <c r="J33" i="4"/>
  <c r="G33" i="4"/>
  <c r="F33" i="4"/>
  <c r="E33" i="4"/>
  <c r="D33" i="4"/>
  <c r="C33" i="4"/>
  <c r="L32" i="4"/>
  <c r="J32" i="4"/>
  <c r="G32" i="4"/>
  <c r="F32" i="4"/>
  <c r="E32" i="4"/>
  <c r="D32" i="4"/>
  <c r="C32" i="4"/>
  <c r="L31" i="4"/>
  <c r="J31" i="4"/>
  <c r="G31" i="4"/>
  <c r="F31" i="4"/>
  <c r="E31" i="4"/>
  <c r="D31" i="4"/>
  <c r="C31" i="4"/>
  <c r="L30" i="4"/>
  <c r="J30" i="4"/>
  <c r="G30" i="4"/>
  <c r="F30" i="4"/>
  <c r="E30" i="4"/>
  <c r="D30" i="4"/>
  <c r="C30" i="4"/>
  <c r="L29" i="4"/>
  <c r="J29" i="4"/>
  <c r="G29" i="4"/>
  <c r="F29" i="4"/>
  <c r="E29" i="4"/>
  <c r="D29" i="4"/>
  <c r="C29" i="4"/>
  <c r="L28" i="4"/>
  <c r="J28" i="4"/>
  <c r="G28" i="4"/>
  <c r="F28" i="4"/>
  <c r="E28" i="4"/>
  <c r="D28" i="4"/>
  <c r="C28" i="4"/>
  <c r="L27" i="4"/>
  <c r="J27" i="4"/>
  <c r="G27" i="4"/>
  <c r="F27" i="4"/>
  <c r="E27" i="4"/>
  <c r="D27" i="4"/>
  <c r="C27" i="4"/>
  <c r="L26" i="4"/>
  <c r="J26" i="4"/>
  <c r="G26" i="4"/>
  <c r="F26" i="4"/>
  <c r="E26" i="4"/>
  <c r="D26" i="4"/>
  <c r="C26" i="4"/>
  <c r="L25" i="4"/>
  <c r="J25" i="4"/>
  <c r="G25" i="4"/>
  <c r="F25" i="4"/>
  <c r="E25" i="4"/>
  <c r="D25" i="4"/>
  <c r="C25" i="4"/>
  <c r="L24" i="4"/>
  <c r="J24" i="4"/>
  <c r="G24" i="4"/>
  <c r="F24" i="4"/>
  <c r="E24" i="4"/>
  <c r="D24" i="4"/>
  <c r="C24" i="4"/>
  <c r="L23" i="4"/>
  <c r="J23" i="4"/>
  <c r="G23" i="4"/>
  <c r="F23" i="4"/>
  <c r="E23" i="4"/>
  <c r="D23" i="4"/>
  <c r="C23" i="4"/>
  <c r="L22" i="4"/>
  <c r="J22" i="4"/>
  <c r="G22" i="4"/>
  <c r="F22" i="4"/>
  <c r="E22" i="4"/>
  <c r="D22" i="4"/>
  <c r="C22" i="4"/>
  <c r="L21" i="4"/>
  <c r="J21" i="4"/>
  <c r="G21" i="4"/>
  <c r="F21" i="4"/>
  <c r="E21" i="4"/>
  <c r="D21" i="4"/>
  <c r="C21" i="4"/>
  <c r="L20" i="4"/>
  <c r="J20" i="4"/>
  <c r="G20" i="4"/>
  <c r="F20" i="4"/>
  <c r="E20" i="4"/>
  <c r="D20" i="4"/>
  <c r="C20" i="4"/>
  <c r="L19" i="4"/>
  <c r="J19" i="4"/>
  <c r="G19" i="4"/>
  <c r="F19" i="4"/>
  <c r="E19" i="4"/>
  <c r="D19" i="4"/>
  <c r="C19" i="4"/>
  <c r="L18" i="4"/>
  <c r="J18" i="4"/>
  <c r="G18" i="4"/>
  <c r="F18" i="4"/>
  <c r="E18" i="4"/>
  <c r="D18" i="4"/>
  <c r="C18" i="4"/>
  <c r="L17" i="4"/>
  <c r="J17" i="4"/>
  <c r="G17" i="4"/>
  <c r="F17" i="4"/>
  <c r="E17" i="4"/>
  <c r="D17" i="4"/>
  <c r="C17" i="4"/>
  <c r="L16" i="4"/>
  <c r="J16" i="4"/>
  <c r="G16" i="4"/>
  <c r="F16" i="4"/>
  <c r="E16" i="4"/>
  <c r="D16" i="4"/>
  <c r="C16" i="4"/>
  <c r="L15" i="4"/>
  <c r="J15" i="4"/>
  <c r="G15" i="4"/>
  <c r="F15" i="4"/>
  <c r="E15" i="4"/>
  <c r="D15" i="4"/>
  <c r="C15" i="4"/>
  <c r="L14" i="4"/>
  <c r="J14" i="4"/>
  <c r="G14" i="4"/>
  <c r="F14" i="4"/>
  <c r="E14" i="4"/>
  <c r="D14" i="4"/>
  <c r="C14" i="4"/>
  <c r="L13" i="4"/>
  <c r="J13" i="4"/>
  <c r="G13" i="4"/>
  <c r="F13" i="4"/>
  <c r="E13" i="4"/>
  <c r="D13" i="4"/>
  <c r="C13" i="4"/>
  <c r="L12" i="4"/>
  <c r="G12" i="4"/>
  <c r="F12" i="4"/>
  <c r="E12" i="4"/>
  <c r="D12" i="4"/>
  <c r="C12" i="4"/>
  <c r="L11" i="4"/>
  <c r="G11" i="4"/>
  <c r="F11" i="4"/>
  <c r="E11" i="4"/>
  <c r="D11" i="4"/>
  <c r="C11" i="4"/>
  <c r="L58" i="3"/>
  <c r="J58" i="3"/>
  <c r="G58" i="3"/>
  <c r="F58" i="3"/>
  <c r="E58" i="3"/>
  <c r="D58" i="3"/>
  <c r="C58" i="3"/>
  <c r="L57" i="3"/>
  <c r="J57" i="3"/>
  <c r="G57" i="3"/>
  <c r="F57" i="3"/>
  <c r="E57" i="3"/>
  <c r="D57" i="3"/>
  <c r="C57" i="3"/>
  <c r="L56" i="3"/>
  <c r="J56" i="3"/>
  <c r="G56" i="3"/>
  <c r="F56" i="3"/>
  <c r="E56" i="3"/>
  <c r="D56" i="3"/>
  <c r="C56" i="3"/>
  <c r="L55" i="3"/>
  <c r="J55" i="3"/>
  <c r="G55" i="3"/>
  <c r="F55" i="3"/>
  <c r="E55" i="3"/>
  <c r="D55" i="3"/>
  <c r="C55" i="3"/>
  <c r="L54" i="3"/>
  <c r="J54" i="3"/>
  <c r="G54" i="3"/>
  <c r="F54" i="3"/>
  <c r="E54" i="3"/>
  <c r="D54" i="3"/>
  <c r="C54" i="3"/>
  <c r="L53" i="3"/>
  <c r="J53" i="3"/>
  <c r="G53" i="3"/>
  <c r="F53" i="3"/>
  <c r="E53" i="3"/>
  <c r="D53" i="3"/>
  <c r="C53" i="3"/>
  <c r="L52" i="3"/>
  <c r="J52" i="3"/>
  <c r="G52" i="3"/>
  <c r="F52" i="3"/>
  <c r="E52" i="3"/>
  <c r="D52" i="3"/>
  <c r="C52" i="3"/>
  <c r="L51" i="3"/>
  <c r="J51" i="3"/>
  <c r="G51" i="3"/>
  <c r="F51" i="3"/>
  <c r="E51" i="3"/>
  <c r="D51" i="3"/>
  <c r="C51" i="3"/>
  <c r="L50" i="3"/>
  <c r="J50" i="3"/>
  <c r="G50" i="3"/>
  <c r="F50" i="3"/>
  <c r="E50" i="3"/>
  <c r="D50" i="3"/>
  <c r="C50" i="3"/>
  <c r="L49" i="3"/>
  <c r="J49" i="3"/>
  <c r="G49" i="3"/>
  <c r="F49" i="3"/>
  <c r="E49" i="3"/>
  <c r="D49" i="3"/>
  <c r="C49" i="3"/>
  <c r="L48" i="3"/>
  <c r="J48" i="3"/>
  <c r="G48" i="3"/>
  <c r="F48" i="3"/>
  <c r="E48" i="3"/>
  <c r="D48" i="3"/>
  <c r="C48" i="3"/>
  <c r="L47" i="3"/>
  <c r="J47" i="3"/>
  <c r="G47" i="3"/>
  <c r="F47" i="3"/>
  <c r="E47" i="3"/>
  <c r="D47" i="3"/>
  <c r="C47" i="3"/>
  <c r="L46" i="3"/>
  <c r="J46" i="3"/>
  <c r="G46" i="3"/>
  <c r="F46" i="3"/>
  <c r="E46" i="3"/>
  <c r="D46" i="3"/>
  <c r="C46" i="3"/>
  <c r="L45" i="3"/>
  <c r="J45" i="3"/>
  <c r="G45" i="3"/>
  <c r="F45" i="3"/>
  <c r="E45" i="3"/>
  <c r="D45" i="3"/>
  <c r="C45" i="3"/>
  <c r="L44" i="3"/>
  <c r="J44" i="3"/>
  <c r="G44" i="3"/>
  <c r="F44" i="3"/>
  <c r="E44" i="3"/>
  <c r="D44" i="3"/>
  <c r="C44" i="3"/>
  <c r="L43" i="3"/>
  <c r="J43" i="3"/>
  <c r="G43" i="3"/>
  <c r="F43" i="3"/>
  <c r="E43" i="3"/>
  <c r="D43" i="3"/>
  <c r="C43" i="3"/>
  <c r="L42" i="3"/>
  <c r="J42" i="3"/>
  <c r="G42" i="3"/>
  <c r="F42" i="3"/>
  <c r="E42" i="3"/>
  <c r="D42" i="3"/>
  <c r="C42" i="3"/>
  <c r="L41" i="3"/>
  <c r="J41" i="3"/>
  <c r="G41" i="3"/>
  <c r="F41" i="3"/>
  <c r="E41" i="3"/>
  <c r="D41" i="3"/>
  <c r="C41" i="3"/>
  <c r="L40" i="3"/>
  <c r="J40" i="3"/>
  <c r="G40" i="3"/>
  <c r="F40" i="3"/>
  <c r="E40" i="3"/>
  <c r="D40" i="3"/>
  <c r="C40" i="3"/>
  <c r="L39" i="3"/>
  <c r="J39" i="3"/>
  <c r="G39" i="3"/>
  <c r="F39" i="3"/>
  <c r="E39" i="3"/>
  <c r="D39" i="3"/>
  <c r="C39" i="3"/>
  <c r="L38" i="3"/>
  <c r="J38" i="3"/>
  <c r="G38" i="3"/>
  <c r="F38" i="3"/>
  <c r="E38" i="3"/>
  <c r="D38" i="3"/>
  <c r="C38" i="3"/>
  <c r="L37" i="3"/>
  <c r="J37" i="3"/>
  <c r="G37" i="3"/>
  <c r="F37" i="3"/>
  <c r="E37" i="3"/>
  <c r="D37" i="3"/>
  <c r="C37" i="3"/>
  <c r="L36" i="3"/>
  <c r="J36" i="3"/>
  <c r="G36" i="3"/>
  <c r="F36" i="3"/>
  <c r="E36" i="3"/>
  <c r="D36" i="3"/>
  <c r="C36" i="3"/>
  <c r="L35" i="3"/>
  <c r="J35" i="3"/>
  <c r="G35" i="3"/>
  <c r="F35" i="3"/>
  <c r="E35" i="3"/>
  <c r="D35" i="3"/>
  <c r="C35" i="3"/>
  <c r="L34" i="3"/>
  <c r="J34" i="3"/>
  <c r="G34" i="3"/>
  <c r="F34" i="3"/>
  <c r="E34" i="3"/>
  <c r="D34" i="3"/>
  <c r="C34" i="3"/>
  <c r="L33" i="3"/>
  <c r="J33" i="3"/>
  <c r="G33" i="3"/>
  <c r="F33" i="3"/>
  <c r="E33" i="3"/>
  <c r="D33" i="3"/>
  <c r="C33" i="3"/>
  <c r="L32" i="3"/>
  <c r="J32" i="3"/>
  <c r="G32" i="3"/>
  <c r="F32" i="3"/>
  <c r="E32" i="3"/>
  <c r="D32" i="3"/>
  <c r="C32" i="3"/>
  <c r="L31" i="3"/>
  <c r="J31" i="3"/>
  <c r="G31" i="3"/>
  <c r="F31" i="3"/>
  <c r="E31" i="3"/>
  <c r="D31" i="3"/>
  <c r="C31" i="3"/>
  <c r="L30" i="3"/>
  <c r="J30" i="3"/>
  <c r="G30" i="3"/>
  <c r="F30" i="3"/>
  <c r="E30" i="3"/>
  <c r="D30" i="3"/>
  <c r="C30" i="3"/>
  <c r="L29" i="3"/>
  <c r="J29" i="3"/>
  <c r="G29" i="3"/>
  <c r="F29" i="3"/>
  <c r="E29" i="3"/>
  <c r="D29" i="3"/>
  <c r="C29" i="3"/>
  <c r="L28" i="3"/>
  <c r="J28" i="3"/>
  <c r="G28" i="3"/>
  <c r="F28" i="3"/>
  <c r="E28" i="3"/>
  <c r="D28" i="3"/>
  <c r="C28" i="3"/>
  <c r="L27" i="3"/>
  <c r="J27" i="3"/>
  <c r="G27" i="3"/>
  <c r="F27" i="3"/>
  <c r="E27" i="3"/>
  <c r="D27" i="3"/>
  <c r="C27" i="3"/>
  <c r="L26" i="3"/>
  <c r="J26" i="3"/>
  <c r="G26" i="3"/>
  <c r="F26" i="3"/>
  <c r="E26" i="3"/>
  <c r="D26" i="3"/>
  <c r="C26" i="3"/>
  <c r="L25" i="3"/>
  <c r="J25" i="3"/>
  <c r="G25" i="3"/>
  <c r="F25" i="3"/>
  <c r="E25" i="3"/>
  <c r="D25" i="3"/>
  <c r="C25" i="3"/>
  <c r="L24" i="3"/>
  <c r="J24" i="3"/>
  <c r="G24" i="3"/>
  <c r="F24" i="3"/>
  <c r="E24" i="3"/>
  <c r="D24" i="3"/>
  <c r="C24" i="3"/>
  <c r="L23" i="3"/>
  <c r="J23" i="3"/>
  <c r="G23" i="3"/>
  <c r="F23" i="3"/>
  <c r="E23" i="3"/>
  <c r="D23" i="3"/>
  <c r="C23" i="3"/>
  <c r="L22" i="3"/>
  <c r="J22" i="3"/>
  <c r="G22" i="3"/>
  <c r="F22" i="3"/>
  <c r="E22" i="3"/>
  <c r="D22" i="3"/>
  <c r="C22" i="3"/>
  <c r="L21" i="3"/>
  <c r="J21" i="3"/>
  <c r="G21" i="3"/>
  <c r="F21" i="3"/>
  <c r="E21" i="3"/>
  <c r="D21" i="3"/>
  <c r="C21" i="3"/>
  <c r="L20" i="3"/>
  <c r="J20" i="3"/>
  <c r="G20" i="3"/>
  <c r="F20" i="3"/>
  <c r="E20" i="3"/>
  <c r="D20" i="3"/>
  <c r="C20" i="3"/>
  <c r="L19" i="3"/>
  <c r="J19" i="3"/>
  <c r="G19" i="3"/>
  <c r="F19" i="3"/>
  <c r="E19" i="3"/>
  <c r="D19" i="3"/>
  <c r="C19" i="3"/>
  <c r="L18" i="3"/>
  <c r="J18" i="3"/>
  <c r="G18" i="3"/>
  <c r="F18" i="3"/>
  <c r="E18" i="3"/>
  <c r="D18" i="3"/>
  <c r="C18" i="3"/>
  <c r="L17" i="3"/>
  <c r="J17" i="3"/>
  <c r="G17" i="3"/>
  <c r="F17" i="3"/>
  <c r="E17" i="3"/>
  <c r="D17" i="3"/>
  <c r="C17" i="3"/>
  <c r="L16" i="3"/>
  <c r="J16" i="3"/>
  <c r="G16" i="3"/>
  <c r="F16" i="3"/>
  <c r="E16" i="3"/>
  <c r="D16" i="3"/>
  <c r="C16" i="3"/>
  <c r="L15" i="3"/>
  <c r="J15" i="3"/>
  <c r="G15" i="3"/>
  <c r="F15" i="3"/>
  <c r="E15" i="3"/>
  <c r="D15" i="3"/>
  <c r="C15" i="3"/>
  <c r="L14" i="3"/>
  <c r="J14" i="3"/>
  <c r="G14" i="3"/>
  <c r="F14" i="3"/>
  <c r="E14" i="3"/>
  <c r="D14" i="3"/>
  <c r="C14" i="3"/>
  <c r="L13" i="3"/>
  <c r="J13" i="3"/>
  <c r="G13" i="3"/>
  <c r="F13" i="3"/>
  <c r="E13" i="3"/>
  <c r="D13" i="3"/>
  <c r="C13" i="3"/>
  <c r="L12" i="3"/>
  <c r="J12" i="3"/>
  <c r="G12" i="3"/>
  <c r="F12" i="3"/>
  <c r="E12" i="3"/>
  <c r="D12" i="3"/>
  <c r="C12" i="3"/>
  <c r="L11" i="3"/>
  <c r="J11" i="3"/>
  <c r="G11" i="3"/>
  <c r="F11" i="3"/>
  <c r="E11" i="3"/>
  <c r="D11" i="3"/>
  <c r="C11" i="3"/>
  <c r="L69" i="2"/>
  <c r="G69" i="2"/>
  <c r="F69" i="2"/>
  <c r="E69" i="2"/>
  <c r="D69" i="2"/>
  <c r="C69" i="2"/>
  <c r="L68" i="2"/>
  <c r="G68" i="2"/>
  <c r="F68" i="2"/>
  <c r="E68" i="2"/>
  <c r="D68" i="2"/>
  <c r="C68" i="2"/>
  <c r="L67" i="2"/>
  <c r="G67" i="2"/>
  <c r="F67" i="2"/>
  <c r="E67" i="2"/>
  <c r="D67" i="2"/>
  <c r="C67" i="2"/>
  <c r="L66" i="2"/>
  <c r="G66" i="2"/>
  <c r="F66" i="2"/>
  <c r="E66" i="2"/>
  <c r="D66" i="2"/>
  <c r="C66" i="2"/>
  <c r="L65" i="2"/>
  <c r="G65" i="2"/>
  <c r="F65" i="2"/>
  <c r="E65" i="2"/>
  <c r="D65" i="2"/>
  <c r="C65" i="2"/>
  <c r="L64" i="2"/>
  <c r="G64" i="2"/>
  <c r="F64" i="2"/>
  <c r="E64" i="2"/>
  <c r="D64" i="2"/>
  <c r="C64" i="2"/>
  <c r="L63" i="2"/>
  <c r="J63" i="2"/>
  <c r="G63" i="2"/>
  <c r="F63" i="2"/>
  <c r="E63" i="2"/>
  <c r="D63" i="2"/>
  <c r="C63" i="2"/>
  <c r="L62" i="2"/>
  <c r="J62" i="2"/>
  <c r="G62" i="2"/>
  <c r="F62" i="2"/>
  <c r="E62" i="2"/>
  <c r="D62" i="2"/>
  <c r="C62" i="2"/>
  <c r="L61" i="2"/>
  <c r="J61" i="2"/>
  <c r="G61" i="2"/>
  <c r="F61" i="2"/>
  <c r="E61" i="2"/>
  <c r="D61" i="2"/>
  <c r="C61" i="2"/>
  <c r="L60" i="2"/>
  <c r="J60" i="2"/>
  <c r="G60" i="2"/>
  <c r="F60" i="2"/>
  <c r="E60" i="2"/>
  <c r="D60" i="2"/>
  <c r="C60" i="2"/>
  <c r="L59" i="2"/>
  <c r="J59" i="2"/>
  <c r="G59" i="2"/>
  <c r="F59" i="2"/>
  <c r="E59" i="2"/>
  <c r="D59" i="2"/>
  <c r="C59" i="2"/>
  <c r="L58" i="2"/>
  <c r="J58" i="2"/>
  <c r="G58" i="2"/>
  <c r="F58" i="2"/>
  <c r="E58" i="2"/>
  <c r="D58" i="2"/>
  <c r="C58" i="2"/>
  <c r="L57" i="2"/>
  <c r="J57" i="2"/>
  <c r="G57" i="2"/>
  <c r="F57" i="2"/>
  <c r="E57" i="2"/>
  <c r="D57" i="2"/>
  <c r="C57" i="2"/>
  <c r="L56" i="2"/>
  <c r="J56" i="2"/>
  <c r="G56" i="2"/>
  <c r="F56" i="2"/>
  <c r="E56" i="2"/>
  <c r="D56" i="2"/>
  <c r="C56" i="2"/>
  <c r="L55" i="2"/>
  <c r="J55" i="2"/>
  <c r="G55" i="2"/>
  <c r="F55" i="2"/>
  <c r="E55" i="2"/>
  <c r="D55" i="2"/>
  <c r="C55" i="2"/>
  <c r="L54" i="2"/>
  <c r="J54" i="2"/>
  <c r="G54" i="2"/>
  <c r="F54" i="2"/>
  <c r="E54" i="2"/>
  <c r="D54" i="2"/>
  <c r="C54" i="2"/>
  <c r="L53" i="2"/>
  <c r="J53" i="2"/>
  <c r="G53" i="2"/>
  <c r="F53" i="2"/>
  <c r="E53" i="2"/>
  <c r="D53" i="2"/>
  <c r="C53" i="2"/>
  <c r="L52" i="2"/>
  <c r="J52" i="2"/>
  <c r="G52" i="2"/>
  <c r="F52" i="2"/>
  <c r="E52" i="2"/>
  <c r="D52" i="2"/>
  <c r="C52" i="2"/>
  <c r="L51" i="2"/>
  <c r="J51" i="2"/>
  <c r="G51" i="2"/>
  <c r="F51" i="2"/>
  <c r="E51" i="2"/>
  <c r="D51" i="2"/>
  <c r="C51" i="2"/>
  <c r="L50" i="2"/>
  <c r="J50" i="2"/>
  <c r="G50" i="2"/>
  <c r="F50" i="2"/>
  <c r="E50" i="2"/>
  <c r="D50" i="2"/>
  <c r="C50" i="2"/>
  <c r="L49" i="2"/>
  <c r="J49" i="2"/>
  <c r="G49" i="2"/>
  <c r="F49" i="2"/>
  <c r="E49" i="2"/>
  <c r="D49" i="2"/>
  <c r="C49" i="2"/>
  <c r="L48" i="2"/>
  <c r="J48" i="2"/>
  <c r="G48" i="2"/>
  <c r="F48" i="2"/>
  <c r="E48" i="2"/>
  <c r="D48" i="2"/>
  <c r="C48" i="2"/>
  <c r="L47" i="2"/>
  <c r="J47" i="2"/>
  <c r="G47" i="2"/>
  <c r="F47" i="2"/>
  <c r="E47" i="2"/>
  <c r="D47" i="2"/>
  <c r="C47" i="2"/>
  <c r="L46" i="2"/>
  <c r="J46" i="2"/>
  <c r="G46" i="2"/>
  <c r="F46" i="2"/>
  <c r="E46" i="2"/>
  <c r="D46" i="2"/>
  <c r="C46" i="2"/>
  <c r="L45" i="2"/>
  <c r="J45" i="2"/>
  <c r="G45" i="2"/>
  <c r="F45" i="2"/>
  <c r="E45" i="2"/>
  <c r="D45" i="2"/>
  <c r="C45" i="2"/>
  <c r="L44" i="2"/>
  <c r="J44" i="2"/>
  <c r="G44" i="2"/>
  <c r="F44" i="2"/>
  <c r="E44" i="2"/>
  <c r="D44" i="2"/>
  <c r="C44" i="2"/>
  <c r="L43" i="2"/>
  <c r="J43" i="2"/>
  <c r="G43" i="2"/>
  <c r="F43" i="2"/>
  <c r="E43" i="2"/>
  <c r="D43" i="2"/>
  <c r="C43" i="2"/>
  <c r="L42" i="2"/>
  <c r="J42" i="2"/>
  <c r="G42" i="2"/>
  <c r="F42" i="2"/>
  <c r="E42" i="2"/>
  <c r="D42" i="2"/>
  <c r="C42" i="2"/>
  <c r="L41" i="2"/>
  <c r="J41" i="2"/>
  <c r="G41" i="2"/>
  <c r="F41" i="2"/>
  <c r="E41" i="2"/>
  <c r="D41" i="2"/>
  <c r="C41" i="2"/>
  <c r="L40" i="2"/>
  <c r="J40" i="2"/>
  <c r="G40" i="2"/>
  <c r="F40" i="2"/>
  <c r="E40" i="2"/>
  <c r="D40" i="2"/>
  <c r="C40" i="2"/>
  <c r="L39" i="2"/>
  <c r="J39" i="2"/>
  <c r="G39" i="2"/>
  <c r="F39" i="2"/>
  <c r="E39" i="2"/>
  <c r="D39" i="2"/>
  <c r="C39" i="2"/>
  <c r="L38" i="2"/>
  <c r="J38" i="2"/>
  <c r="G38" i="2"/>
  <c r="F38" i="2"/>
  <c r="E38" i="2"/>
  <c r="D38" i="2"/>
  <c r="C38" i="2"/>
  <c r="L37" i="2"/>
  <c r="J37" i="2"/>
  <c r="G37" i="2"/>
  <c r="F37" i="2"/>
  <c r="E37" i="2"/>
  <c r="D37" i="2"/>
  <c r="C37" i="2"/>
  <c r="L36" i="2"/>
  <c r="J36" i="2"/>
  <c r="G36" i="2"/>
  <c r="F36" i="2"/>
  <c r="E36" i="2"/>
  <c r="D36" i="2"/>
  <c r="C36" i="2"/>
  <c r="L35" i="2"/>
  <c r="J35" i="2"/>
  <c r="G35" i="2"/>
  <c r="F35" i="2"/>
  <c r="E35" i="2"/>
  <c r="D35" i="2"/>
  <c r="C35" i="2"/>
  <c r="L34" i="2"/>
  <c r="J34" i="2"/>
  <c r="G34" i="2"/>
  <c r="F34" i="2"/>
  <c r="E34" i="2"/>
  <c r="D34" i="2"/>
  <c r="C34" i="2"/>
  <c r="L33" i="2"/>
  <c r="J33" i="2"/>
  <c r="G33" i="2"/>
  <c r="F33" i="2"/>
  <c r="E33" i="2"/>
  <c r="D33" i="2"/>
  <c r="C33" i="2"/>
  <c r="L32" i="2"/>
  <c r="J32" i="2"/>
  <c r="G32" i="2"/>
  <c r="F32" i="2"/>
  <c r="E32" i="2"/>
  <c r="D32" i="2"/>
  <c r="C32" i="2"/>
  <c r="L31" i="2"/>
  <c r="J31" i="2"/>
  <c r="G31" i="2"/>
  <c r="F31" i="2"/>
  <c r="E31" i="2"/>
  <c r="D31" i="2"/>
  <c r="C31" i="2"/>
  <c r="L30" i="2"/>
  <c r="J30" i="2"/>
  <c r="G30" i="2"/>
  <c r="F30" i="2"/>
  <c r="E30" i="2"/>
  <c r="D30" i="2"/>
  <c r="C30" i="2"/>
  <c r="L29" i="2"/>
  <c r="J29" i="2"/>
  <c r="G29" i="2"/>
  <c r="F29" i="2"/>
  <c r="E29" i="2"/>
  <c r="D29" i="2"/>
  <c r="C29" i="2"/>
  <c r="L28" i="2"/>
  <c r="J28" i="2"/>
  <c r="G28" i="2"/>
  <c r="F28" i="2"/>
  <c r="E28" i="2"/>
  <c r="D28" i="2"/>
  <c r="C28" i="2"/>
  <c r="L27" i="2"/>
  <c r="J27" i="2"/>
  <c r="G27" i="2"/>
  <c r="F27" i="2"/>
  <c r="E27" i="2"/>
  <c r="D27" i="2"/>
  <c r="C27" i="2"/>
  <c r="L26" i="2"/>
  <c r="J26" i="2"/>
  <c r="G26" i="2"/>
  <c r="F26" i="2"/>
  <c r="E26" i="2"/>
  <c r="D26" i="2"/>
  <c r="C26" i="2"/>
  <c r="L25" i="2"/>
  <c r="J25" i="2"/>
  <c r="G25" i="2"/>
  <c r="F25" i="2"/>
  <c r="E25" i="2"/>
  <c r="D25" i="2"/>
  <c r="C25" i="2"/>
  <c r="L24" i="2"/>
  <c r="J24" i="2"/>
  <c r="G24" i="2"/>
  <c r="F24" i="2"/>
  <c r="E24" i="2"/>
  <c r="D24" i="2"/>
  <c r="C24" i="2"/>
  <c r="L23" i="2"/>
  <c r="J23" i="2"/>
  <c r="G23" i="2"/>
  <c r="F23" i="2"/>
  <c r="E23" i="2"/>
  <c r="D23" i="2"/>
  <c r="C23" i="2"/>
  <c r="L22" i="2"/>
  <c r="J22" i="2"/>
  <c r="G22" i="2"/>
  <c r="F22" i="2"/>
  <c r="E22" i="2"/>
  <c r="D22" i="2"/>
  <c r="C22" i="2"/>
  <c r="L21" i="2"/>
  <c r="J21" i="2"/>
  <c r="G21" i="2"/>
  <c r="F21" i="2"/>
  <c r="E21" i="2"/>
  <c r="D21" i="2"/>
  <c r="C21" i="2"/>
  <c r="L20" i="2"/>
  <c r="J20" i="2"/>
  <c r="G20" i="2"/>
  <c r="F20" i="2"/>
  <c r="E20" i="2"/>
  <c r="D20" i="2"/>
  <c r="C20" i="2"/>
  <c r="L19" i="2"/>
  <c r="J19" i="2"/>
  <c r="G19" i="2"/>
  <c r="F19" i="2"/>
  <c r="E19" i="2"/>
  <c r="D19" i="2"/>
  <c r="C19" i="2"/>
  <c r="L18" i="2"/>
  <c r="J18" i="2"/>
  <c r="G18" i="2"/>
  <c r="F18" i="2"/>
  <c r="E18" i="2"/>
  <c r="D18" i="2"/>
  <c r="C18" i="2"/>
  <c r="L17" i="2"/>
  <c r="J17" i="2"/>
  <c r="G17" i="2"/>
  <c r="F17" i="2"/>
  <c r="E17" i="2"/>
  <c r="D17" i="2"/>
  <c r="C17" i="2"/>
  <c r="L16" i="2"/>
  <c r="J16" i="2"/>
  <c r="G16" i="2"/>
  <c r="F16" i="2"/>
  <c r="E16" i="2"/>
  <c r="D16" i="2"/>
  <c r="C16" i="2"/>
  <c r="L15" i="2"/>
  <c r="J15" i="2"/>
  <c r="G15" i="2"/>
  <c r="F15" i="2"/>
  <c r="E15" i="2"/>
  <c r="D15" i="2"/>
  <c r="C15" i="2"/>
  <c r="L14" i="2"/>
  <c r="J14" i="2"/>
  <c r="G14" i="2"/>
  <c r="F14" i="2"/>
  <c r="E14" i="2"/>
  <c r="D14" i="2"/>
  <c r="C14" i="2"/>
  <c r="L13" i="2"/>
  <c r="J13" i="2"/>
  <c r="G13" i="2"/>
  <c r="F13" i="2"/>
  <c r="E13" i="2"/>
  <c r="D13" i="2"/>
  <c r="C13" i="2"/>
  <c r="L12" i="2"/>
  <c r="J12" i="2"/>
  <c r="G12" i="2"/>
  <c r="F12" i="2"/>
  <c r="E12" i="2"/>
  <c r="D12" i="2"/>
  <c r="C12" i="2"/>
  <c r="L11" i="2"/>
  <c r="J11" i="2"/>
  <c r="G11" i="2"/>
  <c r="F11" i="2"/>
  <c r="E11" i="2"/>
  <c r="D11" i="2"/>
  <c r="C11" i="2"/>
  <c r="M50" i="1"/>
  <c r="G50" i="1"/>
  <c r="F50" i="1"/>
  <c r="E50" i="1"/>
  <c r="D50" i="1"/>
  <c r="C50" i="1"/>
  <c r="M49" i="1"/>
  <c r="K49" i="1"/>
  <c r="G49" i="1"/>
  <c r="F49" i="1"/>
  <c r="E49" i="1"/>
  <c r="D49" i="1"/>
  <c r="C49" i="1"/>
  <c r="M48" i="1"/>
  <c r="K48" i="1"/>
  <c r="G48" i="1"/>
  <c r="F48" i="1"/>
  <c r="E48" i="1"/>
  <c r="D48" i="1"/>
  <c r="C48" i="1"/>
  <c r="M47" i="1"/>
  <c r="K47" i="1"/>
  <c r="G47" i="1"/>
  <c r="F47" i="1"/>
  <c r="E47" i="1"/>
  <c r="D47" i="1"/>
  <c r="C47" i="1"/>
  <c r="M46" i="1"/>
  <c r="K46" i="1"/>
  <c r="G46" i="1"/>
  <c r="F46" i="1"/>
  <c r="E46" i="1"/>
  <c r="D46" i="1"/>
  <c r="C46" i="1"/>
  <c r="M45" i="1"/>
  <c r="K45" i="1"/>
  <c r="G45" i="1"/>
  <c r="F45" i="1"/>
  <c r="E45" i="1"/>
  <c r="D45" i="1"/>
  <c r="C45" i="1"/>
  <c r="M44" i="1"/>
  <c r="K44" i="1"/>
  <c r="G44" i="1"/>
  <c r="F44" i="1"/>
  <c r="E44" i="1"/>
  <c r="D44" i="1"/>
  <c r="C44" i="1"/>
  <c r="M43" i="1"/>
  <c r="K43" i="1"/>
  <c r="G43" i="1"/>
  <c r="F43" i="1"/>
  <c r="E43" i="1"/>
  <c r="D43" i="1"/>
  <c r="C43" i="1"/>
  <c r="M42" i="1"/>
  <c r="K42" i="1"/>
  <c r="G42" i="1"/>
  <c r="F42" i="1"/>
  <c r="E42" i="1"/>
  <c r="D42" i="1"/>
  <c r="C42" i="1"/>
  <c r="M41" i="1"/>
  <c r="K41" i="1"/>
  <c r="G41" i="1"/>
  <c r="F41" i="1"/>
  <c r="E41" i="1"/>
  <c r="D41" i="1"/>
  <c r="C41" i="1"/>
  <c r="M40" i="1"/>
  <c r="K40" i="1"/>
  <c r="G40" i="1"/>
  <c r="F40" i="1"/>
  <c r="E40" i="1"/>
  <c r="D40" i="1"/>
  <c r="C40" i="1"/>
  <c r="M39" i="1"/>
  <c r="K39" i="1"/>
  <c r="G39" i="1"/>
  <c r="F39" i="1"/>
  <c r="E39" i="1"/>
  <c r="D39" i="1"/>
  <c r="C39" i="1"/>
  <c r="M38" i="1"/>
  <c r="K38" i="1"/>
  <c r="G38" i="1"/>
  <c r="F38" i="1"/>
  <c r="E38" i="1"/>
  <c r="D38" i="1"/>
  <c r="C38" i="1"/>
  <c r="M37" i="1"/>
  <c r="K37" i="1"/>
  <c r="G37" i="1"/>
  <c r="F37" i="1"/>
  <c r="E37" i="1"/>
  <c r="D37" i="1"/>
  <c r="C37" i="1"/>
  <c r="M36" i="1"/>
  <c r="K36" i="1"/>
  <c r="G36" i="1"/>
  <c r="F36" i="1"/>
  <c r="E36" i="1"/>
  <c r="D36" i="1"/>
  <c r="C36" i="1"/>
  <c r="M35" i="1"/>
  <c r="K35" i="1"/>
  <c r="G35" i="1"/>
  <c r="F35" i="1"/>
  <c r="E35" i="1"/>
  <c r="D35" i="1"/>
  <c r="C35" i="1"/>
  <c r="M34" i="1"/>
  <c r="K34" i="1"/>
  <c r="G34" i="1"/>
  <c r="F34" i="1"/>
  <c r="E34" i="1"/>
  <c r="D34" i="1"/>
  <c r="C34" i="1"/>
  <c r="M33" i="1"/>
  <c r="K33" i="1"/>
  <c r="G33" i="1"/>
  <c r="F33" i="1"/>
  <c r="E33" i="1"/>
  <c r="D33" i="1"/>
  <c r="C33" i="1"/>
  <c r="M32" i="1"/>
  <c r="K32" i="1"/>
  <c r="G32" i="1"/>
  <c r="F32" i="1"/>
  <c r="E32" i="1"/>
  <c r="D32" i="1"/>
  <c r="C32" i="1"/>
  <c r="M31" i="1"/>
  <c r="K31" i="1"/>
  <c r="G31" i="1"/>
  <c r="F31" i="1"/>
  <c r="E31" i="1"/>
  <c r="D31" i="1"/>
  <c r="C31" i="1"/>
  <c r="M30" i="1"/>
  <c r="K30" i="1"/>
  <c r="G30" i="1"/>
  <c r="F30" i="1"/>
  <c r="E30" i="1"/>
  <c r="D30" i="1"/>
  <c r="C30" i="1"/>
  <c r="M29" i="1"/>
  <c r="K29" i="1"/>
  <c r="G29" i="1"/>
  <c r="F29" i="1"/>
  <c r="E29" i="1"/>
  <c r="D29" i="1"/>
  <c r="C29" i="1"/>
  <c r="M28" i="1"/>
  <c r="K28" i="1"/>
  <c r="G28" i="1"/>
  <c r="F28" i="1"/>
  <c r="E28" i="1"/>
  <c r="D28" i="1"/>
  <c r="C28" i="1"/>
  <c r="M27" i="1"/>
  <c r="K27" i="1"/>
  <c r="G27" i="1"/>
  <c r="F27" i="1"/>
  <c r="E27" i="1"/>
  <c r="D27" i="1"/>
  <c r="C27" i="1"/>
  <c r="M26" i="1"/>
  <c r="K26" i="1"/>
  <c r="G26" i="1"/>
  <c r="F26" i="1"/>
  <c r="E26" i="1"/>
  <c r="D26" i="1"/>
  <c r="C26" i="1"/>
  <c r="M25" i="1"/>
  <c r="K25" i="1"/>
  <c r="G25" i="1"/>
  <c r="F25" i="1"/>
  <c r="E25" i="1"/>
  <c r="D25" i="1"/>
  <c r="C25" i="1"/>
  <c r="M24" i="1"/>
  <c r="K24" i="1"/>
  <c r="G24" i="1"/>
  <c r="F24" i="1"/>
  <c r="E24" i="1"/>
  <c r="D24" i="1"/>
  <c r="C24" i="1"/>
  <c r="M23" i="1"/>
  <c r="K23" i="1"/>
  <c r="G23" i="1"/>
  <c r="F23" i="1"/>
  <c r="E23" i="1"/>
  <c r="D23" i="1"/>
  <c r="C23" i="1"/>
  <c r="M22" i="1"/>
  <c r="K22" i="1"/>
  <c r="G22" i="1"/>
  <c r="F22" i="1"/>
  <c r="E22" i="1"/>
  <c r="D22" i="1"/>
  <c r="C22" i="1"/>
  <c r="M21" i="1"/>
  <c r="K21" i="1"/>
  <c r="G21" i="1"/>
  <c r="F21" i="1"/>
  <c r="E21" i="1"/>
  <c r="D21" i="1"/>
  <c r="C21" i="1"/>
  <c r="M20" i="1"/>
  <c r="K20" i="1"/>
  <c r="G20" i="1"/>
  <c r="F20" i="1"/>
  <c r="E20" i="1"/>
  <c r="D20" i="1"/>
  <c r="C20" i="1"/>
  <c r="M19" i="1"/>
  <c r="K19" i="1"/>
  <c r="G19" i="1"/>
  <c r="F19" i="1"/>
  <c r="E19" i="1"/>
  <c r="D19" i="1"/>
  <c r="C19" i="1"/>
  <c r="M18" i="1"/>
  <c r="K18" i="1"/>
  <c r="G18" i="1"/>
  <c r="F18" i="1"/>
  <c r="E18" i="1"/>
  <c r="D18" i="1"/>
  <c r="C18" i="1"/>
  <c r="M17" i="1"/>
  <c r="K17" i="1"/>
  <c r="G17" i="1"/>
  <c r="F17" i="1"/>
  <c r="E17" i="1"/>
  <c r="D17" i="1"/>
  <c r="C17" i="1"/>
  <c r="M16" i="1"/>
  <c r="K16" i="1"/>
  <c r="G16" i="1"/>
  <c r="F16" i="1"/>
  <c r="E16" i="1"/>
  <c r="D16" i="1"/>
  <c r="C16" i="1"/>
  <c r="M15" i="1"/>
  <c r="K15" i="1"/>
  <c r="G15" i="1"/>
  <c r="F15" i="1"/>
  <c r="E15" i="1"/>
  <c r="D15" i="1"/>
  <c r="C15" i="1"/>
  <c r="M14" i="1"/>
  <c r="K14" i="1"/>
  <c r="G14" i="1"/>
  <c r="F14" i="1"/>
  <c r="E14" i="1"/>
  <c r="D14" i="1"/>
  <c r="C14" i="1"/>
  <c r="M13" i="1"/>
  <c r="G13" i="1"/>
  <c r="F13" i="1"/>
  <c r="E13" i="1"/>
  <c r="D13" i="1"/>
  <c r="C13" i="1"/>
  <c r="M12" i="1"/>
  <c r="G12" i="1"/>
  <c r="F12" i="1"/>
  <c r="E12" i="1"/>
  <c r="D12" i="1"/>
  <c r="C12" i="1"/>
  <c r="R16" i="15"/>
  <c r="O16" i="15"/>
  <c r="P16" i="15" s="1"/>
  <c r="G16" i="15"/>
  <c r="F16" i="15"/>
  <c r="E16" i="15"/>
  <c r="D16" i="15"/>
  <c r="C16" i="15"/>
  <c r="R15" i="15"/>
  <c r="O15" i="15"/>
  <c r="P15" i="15" s="1"/>
  <c r="G15" i="15"/>
  <c r="F15" i="15"/>
  <c r="E15" i="15"/>
  <c r="D15" i="15"/>
  <c r="C15" i="15"/>
  <c r="R14" i="15"/>
  <c r="O14" i="15"/>
  <c r="P14" i="15" s="1"/>
  <c r="G14" i="15"/>
  <c r="F14" i="15"/>
  <c r="E14" i="15"/>
  <c r="D14" i="15"/>
  <c r="C14" i="15"/>
  <c r="R13" i="15"/>
  <c r="O13" i="15"/>
  <c r="P13" i="15" s="1"/>
  <c r="G13" i="15"/>
  <c r="F13" i="15"/>
  <c r="E13" i="15"/>
  <c r="D13" i="15"/>
  <c r="C13" i="15"/>
  <c r="R12" i="15"/>
  <c r="O12" i="15"/>
  <c r="P12" i="15" s="1"/>
  <c r="G12" i="15"/>
  <c r="F12" i="15"/>
  <c r="E12" i="15"/>
  <c r="D12" i="15"/>
  <c r="C12" i="15"/>
  <c r="K17" i="12"/>
  <c r="I17" i="12"/>
  <c r="G17" i="12"/>
  <c r="F17" i="12"/>
  <c r="E17" i="12"/>
  <c r="D17" i="12"/>
  <c r="C17" i="12"/>
  <c r="K16" i="12"/>
  <c r="I16" i="12"/>
  <c r="G16" i="12"/>
  <c r="F16" i="12"/>
  <c r="E16" i="12"/>
  <c r="D16" i="12"/>
  <c r="C16" i="12"/>
  <c r="K15" i="12"/>
  <c r="I15" i="12"/>
  <c r="G15" i="12"/>
  <c r="F15" i="12"/>
  <c r="E15" i="12"/>
  <c r="D15" i="12"/>
  <c r="C15" i="12"/>
  <c r="K14" i="12"/>
  <c r="I14" i="12"/>
  <c r="G14" i="12"/>
  <c r="E14" i="12"/>
  <c r="D14" i="12"/>
  <c r="C14" i="12"/>
  <c r="K13" i="12"/>
  <c r="I13" i="12"/>
  <c r="G13" i="12"/>
  <c r="F13" i="12"/>
  <c r="E13" i="12"/>
  <c r="D13" i="12"/>
  <c r="C13" i="12"/>
  <c r="K12" i="12"/>
  <c r="I12" i="12"/>
  <c r="G12" i="12"/>
  <c r="F12" i="12"/>
  <c r="E12" i="12"/>
  <c r="D12" i="12"/>
  <c r="C12" i="12"/>
  <c r="K11" i="12"/>
  <c r="I11" i="12"/>
  <c r="G11" i="12"/>
  <c r="F11" i="12"/>
  <c r="E11" i="12"/>
  <c r="D11" i="12"/>
  <c r="C11" i="12"/>
  <c r="K10" i="12"/>
  <c r="I10" i="12"/>
  <c r="G10" i="12"/>
  <c r="F10" i="12"/>
  <c r="E10" i="12"/>
  <c r="D10" i="12"/>
  <c r="C10" i="12"/>
  <c r="E16" i="13"/>
  <c r="D16" i="13"/>
  <c r="E15" i="13"/>
  <c r="D15" i="13"/>
  <c r="E14" i="13"/>
  <c r="D14" i="13"/>
  <c r="E13" i="13"/>
  <c r="D13" i="13"/>
  <c r="E12" i="13"/>
  <c r="D12" i="13"/>
  <c r="E11" i="13"/>
  <c r="D11" i="13"/>
  <c r="E10" i="13"/>
  <c r="D10" i="13"/>
  <c r="E9" i="13"/>
  <c r="D9" i="13"/>
  <c r="K14" i="16"/>
  <c r="G14" i="16"/>
  <c r="F14" i="16"/>
  <c r="E14" i="16"/>
  <c r="D14" i="16"/>
  <c r="C14" i="16"/>
  <c r="K13" i="16"/>
  <c r="G13" i="16"/>
  <c r="F13" i="16"/>
  <c r="E13" i="16"/>
  <c r="D13" i="16"/>
  <c r="C13" i="16"/>
  <c r="K12" i="16"/>
  <c r="G12" i="16"/>
  <c r="F12" i="16"/>
  <c r="E12" i="16"/>
  <c r="D12" i="16"/>
  <c r="C12" i="16"/>
  <c r="K11" i="16"/>
  <c r="G11" i="16"/>
  <c r="F11" i="16"/>
  <c r="E11" i="16"/>
  <c r="D11" i="16"/>
  <c r="C11" i="16"/>
  <c r="K10" i="16"/>
  <c r="G10" i="16"/>
  <c r="F10" i="16"/>
  <c r="E10" i="16"/>
  <c r="D10" i="16"/>
  <c r="C10" i="16"/>
  <c r="E13" i="17"/>
  <c r="D13" i="17"/>
  <c r="E12" i="17"/>
  <c r="D12" i="17"/>
  <c r="E11" i="17"/>
  <c r="D11" i="17"/>
  <c r="E10" i="17"/>
  <c r="D10" i="17"/>
  <c r="E9" i="17"/>
  <c r="D9" i="17"/>
  <c r="R20" i="11"/>
  <c r="G20" i="11"/>
  <c r="F20" i="11"/>
  <c r="E20" i="11"/>
  <c r="D20" i="11"/>
  <c r="C20" i="11"/>
  <c r="R19" i="11"/>
  <c r="P19" i="11"/>
  <c r="O19" i="11"/>
  <c r="G19" i="11"/>
  <c r="F19" i="11"/>
  <c r="E19" i="11"/>
  <c r="D19" i="11"/>
  <c r="C19" i="11"/>
  <c r="R18" i="11"/>
  <c r="P18" i="11"/>
  <c r="O18" i="11"/>
  <c r="G18" i="11"/>
  <c r="F18" i="11"/>
  <c r="E18" i="11"/>
  <c r="D18" i="11"/>
  <c r="C18" i="11"/>
  <c r="R17" i="11"/>
  <c r="P17" i="11"/>
  <c r="O17" i="11"/>
  <c r="G17" i="11"/>
  <c r="F17" i="11"/>
  <c r="E17" i="11"/>
  <c r="D17" i="11"/>
  <c r="C17" i="11"/>
  <c r="R16" i="11"/>
  <c r="P16" i="11"/>
  <c r="O16" i="11"/>
  <c r="G16" i="11"/>
  <c r="F16" i="11"/>
  <c r="E16" i="11"/>
  <c r="D16" i="11"/>
  <c r="C16" i="11"/>
  <c r="R15" i="11"/>
  <c r="P15" i="11"/>
  <c r="O15" i="11"/>
  <c r="G15" i="11"/>
  <c r="F15" i="11"/>
  <c r="E15" i="11"/>
  <c r="D15" i="11"/>
  <c r="C15" i="11"/>
  <c r="R14" i="11"/>
  <c r="P14" i="11"/>
  <c r="O14" i="11"/>
  <c r="G14" i="11"/>
  <c r="F14" i="11"/>
  <c r="E14" i="11"/>
  <c r="D14" i="11"/>
  <c r="C14" i="11"/>
  <c r="R13" i="11"/>
  <c r="P13" i="11"/>
  <c r="O13" i="11"/>
  <c r="G13" i="11"/>
  <c r="F13" i="11"/>
  <c r="E13" i="11"/>
  <c r="D13" i="11"/>
  <c r="C13" i="11"/>
  <c r="R12" i="11"/>
  <c r="P12" i="11"/>
  <c r="O12" i="11"/>
  <c r="G12" i="11"/>
  <c r="F12" i="11"/>
  <c r="E12" i="11"/>
  <c r="D12" i="11"/>
  <c r="C12" i="11"/>
  <c r="R27" i="10"/>
  <c r="G27" i="10"/>
  <c r="F27" i="10"/>
  <c r="E27" i="10"/>
  <c r="D27" i="10"/>
  <c r="C27" i="10"/>
  <c r="R26" i="10"/>
  <c r="P26" i="10"/>
  <c r="O26" i="10"/>
  <c r="G26" i="10"/>
  <c r="F26" i="10"/>
  <c r="E26" i="10"/>
  <c r="D26" i="10"/>
  <c r="C26" i="10"/>
  <c r="R25" i="10"/>
  <c r="P25" i="10"/>
  <c r="O25" i="10"/>
  <c r="G25" i="10"/>
  <c r="F25" i="10"/>
  <c r="E25" i="10"/>
  <c r="D25" i="10"/>
  <c r="C25" i="10"/>
  <c r="R24" i="10"/>
  <c r="P24" i="10"/>
  <c r="O24" i="10"/>
  <c r="G24" i="10"/>
  <c r="F24" i="10"/>
  <c r="E24" i="10"/>
  <c r="D24" i="10"/>
  <c r="C24" i="10"/>
  <c r="R23" i="10"/>
  <c r="P23" i="10"/>
  <c r="O23" i="10"/>
  <c r="G23" i="10"/>
  <c r="F23" i="10"/>
  <c r="E23" i="10"/>
  <c r="D23" i="10"/>
  <c r="C23" i="10"/>
  <c r="R22" i="10"/>
  <c r="P22" i="10"/>
  <c r="O22" i="10"/>
  <c r="G22" i="10"/>
  <c r="F22" i="10"/>
  <c r="E22" i="10"/>
  <c r="D22" i="10"/>
  <c r="C22" i="10"/>
  <c r="R21" i="10"/>
  <c r="P21" i="10"/>
  <c r="O21" i="10"/>
  <c r="G21" i="10"/>
  <c r="F21" i="10"/>
  <c r="E21" i="10"/>
  <c r="D21" i="10"/>
  <c r="C21" i="10"/>
  <c r="R20" i="10"/>
  <c r="P20" i="10"/>
  <c r="O20" i="10"/>
  <c r="G20" i="10"/>
  <c r="F20" i="10"/>
  <c r="E20" i="10"/>
  <c r="D20" i="10"/>
  <c r="C20" i="10"/>
  <c r="R19" i="10"/>
  <c r="P19" i="10"/>
  <c r="O19" i="10"/>
  <c r="G19" i="10"/>
  <c r="F19" i="10"/>
  <c r="E19" i="10"/>
  <c r="D19" i="10"/>
  <c r="C19" i="10"/>
  <c r="R18" i="10"/>
  <c r="P18" i="10"/>
  <c r="O18" i="10"/>
  <c r="G18" i="10"/>
  <c r="F18" i="10"/>
  <c r="E18" i="10"/>
  <c r="D18" i="10"/>
  <c r="C18" i="10"/>
  <c r="R17" i="10"/>
  <c r="P17" i="10"/>
  <c r="O17" i="10"/>
  <c r="G17" i="10"/>
  <c r="F17" i="10"/>
  <c r="E17" i="10"/>
  <c r="D17" i="10"/>
  <c r="C17" i="10"/>
  <c r="R16" i="10"/>
  <c r="P16" i="10"/>
  <c r="O16" i="10"/>
  <c r="G16" i="10"/>
  <c r="F16" i="10"/>
  <c r="E16" i="10"/>
  <c r="D16" i="10"/>
  <c r="C16" i="10"/>
  <c r="R15" i="10"/>
  <c r="P15" i="10"/>
  <c r="O15" i="10"/>
  <c r="G15" i="10"/>
  <c r="F15" i="10"/>
  <c r="E15" i="10"/>
  <c r="D15" i="10"/>
  <c r="C15" i="10"/>
  <c r="R14" i="10"/>
  <c r="P14" i="10"/>
  <c r="O14" i="10"/>
  <c r="G14" i="10"/>
  <c r="F14" i="10"/>
  <c r="E14" i="10"/>
  <c r="D14" i="10"/>
  <c r="C14" i="10"/>
  <c r="R13" i="10"/>
  <c r="P13" i="10"/>
  <c r="O13" i="10"/>
  <c r="G13" i="10"/>
  <c r="F13" i="10"/>
  <c r="E13" i="10"/>
  <c r="D13" i="10"/>
  <c r="C13" i="10"/>
  <c r="R12" i="10"/>
  <c r="O12" i="10"/>
  <c r="G12" i="10"/>
  <c r="F12" i="10"/>
  <c r="E12" i="10"/>
  <c r="D12" i="10"/>
  <c r="C12" i="10"/>
  <c r="L17" i="9"/>
  <c r="J17" i="9"/>
  <c r="G17" i="9"/>
  <c r="F17" i="9"/>
  <c r="E17" i="9"/>
  <c r="D17" i="9"/>
  <c r="C17" i="9"/>
  <c r="L16" i="9"/>
  <c r="G16" i="9"/>
  <c r="F16" i="9"/>
  <c r="E16" i="9"/>
  <c r="D16" i="9"/>
  <c r="C16" i="9"/>
  <c r="L15" i="9"/>
  <c r="G15" i="9"/>
  <c r="F15" i="9"/>
  <c r="E15" i="9"/>
  <c r="D15" i="9"/>
  <c r="C15" i="9"/>
  <c r="L14" i="9"/>
  <c r="G14" i="9"/>
  <c r="F14" i="9"/>
  <c r="E14" i="9"/>
  <c r="D14" i="9"/>
  <c r="C14" i="9"/>
  <c r="L13" i="9"/>
  <c r="G13" i="9"/>
  <c r="F13" i="9"/>
  <c r="E13" i="9"/>
  <c r="D13" i="9"/>
  <c r="C13" i="9"/>
  <c r="L12" i="9"/>
  <c r="G12" i="9"/>
  <c r="F12" i="9"/>
  <c r="E12" i="9"/>
  <c r="D12" i="9"/>
  <c r="C12" i="9"/>
  <c r="L11" i="9"/>
  <c r="G11" i="9"/>
  <c r="F11" i="9"/>
  <c r="E11" i="9"/>
  <c r="D11" i="9"/>
  <c r="C11" i="9"/>
</calcChain>
</file>

<file path=xl/sharedStrings.xml><?xml version="1.0" encoding="utf-8"?>
<sst xmlns="http://schemas.openxmlformats.org/spreadsheetml/2006/main" count="599" uniqueCount="106">
  <si>
    <t>Чемпионат Российского студенческого спортивного союза</t>
  </si>
  <si>
    <t>мужчины и женщины</t>
  </si>
  <si>
    <t>л/а манеж "Ярославль"</t>
  </si>
  <si>
    <t>г. Ярославль</t>
  </si>
  <si>
    <t>Забеги</t>
  </si>
  <si>
    <t>ПРОТОКОЛ СОРЕВНОВАНИЙ</t>
  </si>
  <si>
    <t xml:space="preserve">П/финал </t>
  </si>
  <si>
    <t>Финал</t>
  </si>
  <si>
    <t>Женщины</t>
  </si>
  <si>
    <t>Бег 60 м</t>
  </si>
  <si>
    <t>Место</t>
  </si>
  <si>
    <t>Номер</t>
  </si>
  <si>
    <t xml:space="preserve">Фамилия, имя  </t>
  </si>
  <si>
    <t>Дата рожд.</t>
  </si>
  <si>
    <t>Квал.</t>
  </si>
  <si>
    <t>Команда</t>
  </si>
  <si>
    <t>ВУЗ</t>
  </si>
  <si>
    <t>Результат</t>
  </si>
  <si>
    <t>Вып.
разр.</t>
  </si>
  <si>
    <t>Очки</t>
  </si>
  <si>
    <t>Ф.И.О. тренера</t>
  </si>
  <si>
    <t>забеги</t>
  </si>
  <si>
    <t>п/финал</t>
  </si>
  <si>
    <t>финал</t>
  </si>
  <si>
    <t>кмс</t>
  </si>
  <si>
    <t>л</t>
  </si>
  <si>
    <t xml:space="preserve">Бег 200м </t>
  </si>
  <si>
    <t>Финальные забеги</t>
  </si>
  <si>
    <t xml:space="preserve">Бег 400 м  </t>
  </si>
  <si>
    <t xml:space="preserve">Бег 800 м  </t>
  </si>
  <si>
    <t xml:space="preserve">Бег 1500 м  </t>
  </si>
  <si>
    <t xml:space="preserve">Бег 3000 м  </t>
  </si>
  <si>
    <t>Бег 60 м с/б</t>
  </si>
  <si>
    <t xml:space="preserve">Бег 2000 м с/п </t>
  </si>
  <si>
    <t>М</t>
  </si>
  <si>
    <t>Финальный заход</t>
  </si>
  <si>
    <t xml:space="preserve">С/ходьба 5000 м  </t>
  </si>
  <si>
    <t>фин. заход</t>
  </si>
  <si>
    <t>1р</t>
  </si>
  <si>
    <t>2р</t>
  </si>
  <si>
    <t>Прыжок в длину</t>
  </si>
  <si>
    <t>Фамилия, имя</t>
  </si>
  <si>
    <t>Квалиф.</t>
  </si>
  <si>
    <t>Вуз</t>
  </si>
  <si>
    <t>Результаты попыток</t>
  </si>
  <si>
    <t>х</t>
  </si>
  <si>
    <t>-</t>
  </si>
  <si>
    <t>Нач. выс.</t>
  </si>
  <si>
    <t>Высоты</t>
  </si>
  <si>
    <t>А</t>
  </si>
  <si>
    <t>Б</t>
  </si>
  <si>
    <t>Рез-т</t>
  </si>
  <si>
    <t>очки</t>
  </si>
  <si>
    <t>о</t>
  </si>
  <si>
    <t>хо</t>
  </si>
  <si>
    <t>ххх</t>
  </si>
  <si>
    <t>Эстафетный бег 4х200м</t>
  </si>
  <si>
    <t>Вып.
разряд</t>
  </si>
  <si>
    <t>О</t>
  </si>
  <si>
    <t>Толкание ядра</t>
  </si>
  <si>
    <t>Круговой К.Н., г. Ярославль</t>
  </si>
  <si>
    <t>вес-4 кг</t>
  </si>
  <si>
    <t>Главный судья, судья ВК</t>
  </si>
  <si>
    <t>Главный секретарь, судья ВК</t>
  </si>
  <si>
    <t>женщины</t>
  </si>
  <si>
    <t>12.02.2016г.</t>
  </si>
  <si>
    <t>№ п/п</t>
  </si>
  <si>
    <t>прыжок в высоту</t>
  </si>
  <si>
    <t>приложение - технический протокол</t>
  </si>
  <si>
    <t>Финальные соревнования</t>
  </si>
  <si>
    <t>Нагр.
№</t>
  </si>
  <si>
    <t>Лучший рез-т</t>
  </si>
  <si>
    <t>ххо</t>
  </si>
  <si>
    <t>11.30</t>
  </si>
  <si>
    <t>Тараканова Ю.Ф., г. Ярославль</t>
  </si>
  <si>
    <t>мс</t>
  </si>
  <si>
    <t>16+10</t>
  </si>
  <si>
    <t>13+10</t>
  </si>
  <si>
    <t>Прыжок в высоту</t>
  </si>
  <si>
    <t>23-24 февраля 2017 г.</t>
  </si>
  <si>
    <t xml:space="preserve">23.02.2017г. </t>
  </si>
  <si>
    <t xml:space="preserve">23.02.2017 г. </t>
  </si>
  <si>
    <t>п.п.142.4а</t>
  </si>
  <si>
    <t xml:space="preserve">24.02.2017 г. </t>
  </si>
  <si>
    <t>справка вр.</t>
  </si>
  <si>
    <t xml:space="preserve">Прыжок тройной  </t>
  </si>
  <si>
    <t>прыжок с шестом</t>
  </si>
  <si>
    <t>23 февраля 2017 г.</t>
  </si>
  <si>
    <t>хх-</t>
  </si>
  <si>
    <t>15.00</t>
  </si>
  <si>
    <t>380/70</t>
  </si>
  <si>
    <t>300/40</t>
  </si>
  <si>
    <t>370/55</t>
  </si>
  <si>
    <t>380/50</t>
  </si>
  <si>
    <t>380/80</t>
  </si>
  <si>
    <t>Прыжок с шестом</t>
  </si>
  <si>
    <t>в/к</t>
  </si>
  <si>
    <t>24 февраля 2017 г.</t>
  </si>
  <si>
    <t xml:space="preserve">24.02.2017г. </t>
  </si>
  <si>
    <t xml:space="preserve">л </t>
  </si>
  <si>
    <t>п.п. 142.4.b</t>
  </si>
  <si>
    <t>п.п. 163.3</t>
  </si>
  <si>
    <t>п.п. 163.6</t>
  </si>
  <si>
    <t>24.02.2017г.</t>
  </si>
  <si>
    <t>п.п. 168.7</t>
  </si>
  <si>
    <t>23.02.2017г.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</si>
</sst>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ss.0"/>
    <numFmt numFmtId="165" formatCode="s.00;@"/>
    <numFmt numFmtId="166" formatCode="m:ss.00;@"/>
    <numFmt numFmtId="167" formatCode="s.000;@"/>
    <numFmt numFmtId="168" formatCode="dd/mm/yy;@"/>
  </numFmts>
  <fonts count="24" x14ac:knownFonts="1">
    <font>
      <sz val="11"/>
      <color theme="1"/>
      <name val="Calibri"/>
      <family val="2"/>
      <charset val="204"/>
      <scheme val="minor"/>
    </font>
    <font>
      <b/>
      <u/>
      <sz val="16"/>
      <name val="Cambria"/>
      <family val="1"/>
      <charset val="204"/>
      <scheme val="major"/>
    </font>
    <font>
      <sz val="16"/>
      <name val="Cambria"/>
      <family val="1"/>
      <charset val="204"/>
      <scheme val="major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4"/>
      <name val="Cambria"/>
      <family val="1"/>
      <charset val="204"/>
      <scheme val="major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i/>
      <sz val="14"/>
      <name val="Arial"/>
      <family val="2"/>
      <charset val="204"/>
    </font>
    <font>
      <b/>
      <i/>
      <sz val="10"/>
      <name val="Arial"/>
      <family val="2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12"/>
      <name val="Arial"/>
      <family val="2"/>
      <charset val="204"/>
    </font>
    <font>
      <sz val="7"/>
      <name val="Arial"/>
      <family val="2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sz val="10"/>
      <color theme="1"/>
      <name val="Arial"/>
      <family val="2"/>
      <charset val="204"/>
    </font>
    <font>
      <sz val="6"/>
      <name val="Arial"/>
      <family val="2"/>
      <charset val="204"/>
    </font>
    <font>
      <b/>
      <sz val="16"/>
      <name val="Arial"/>
      <family val="2"/>
      <charset val="204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02">
    <xf numFmtId="0" fontId="0" fillId="0" borderId="0" xfId="0"/>
    <xf numFmtId="1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2" fillId="0" borderId="0" xfId="0" applyFont="1" applyBorder="1" applyAlignment="1"/>
    <xf numFmtId="14" fontId="8" fillId="0" borderId="0" xfId="0" applyNumberFormat="1" applyFont="1" applyAlignment="1">
      <alignment vertical="center"/>
    </xf>
    <xf numFmtId="20" fontId="3" fillId="0" borderId="0" xfId="0" applyNumberFormat="1" applyFont="1" applyAlignment="1">
      <alignment horizontal="center" wrapText="1"/>
    </xf>
    <xf numFmtId="0" fontId="8" fillId="0" borderId="0" xfId="0" applyFont="1" applyAlignment="1">
      <alignment wrapText="1"/>
    </xf>
    <xf numFmtId="0" fontId="4" fillId="0" borderId="0" xfId="0" applyFont="1" applyBorder="1" applyAlignment="1"/>
    <xf numFmtId="14" fontId="4" fillId="0" borderId="0" xfId="0" applyNumberFormat="1" applyFont="1" applyAlignment="1"/>
    <xf numFmtId="0" fontId="9" fillId="0" borderId="0" xfId="0" applyFont="1" applyAlignment="1"/>
    <xf numFmtId="164" fontId="0" fillId="0" borderId="0" xfId="0" applyNumberFormat="1"/>
    <xf numFmtId="0" fontId="10" fillId="0" borderId="0" xfId="0" applyFont="1" applyBorder="1" applyAlignment="1"/>
    <xf numFmtId="0" fontId="11" fillId="0" borderId="0" xfId="0" applyFont="1" applyBorder="1" applyAlignment="1"/>
    <xf numFmtId="0" fontId="11" fillId="0" borderId="1" xfId="0" applyFont="1" applyBorder="1" applyAlignment="1"/>
    <xf numFmtId="0" fontId="4" fillId="0" borderId="1" xfId="0" applyFont="1" applyBorder="1" applyAlignment="1"/>
    <xf numFmtId="0" fontId="8" fillId="0" borderId="1" xfId="0" applyFont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49" fontId="8" fillId="0" borderId="7" xfId="0" applyNumberFormat="1" applyFon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2" fillId="0" borderId="7" xfId="0" applyFont="1" applyBorder="1" applyAlignment="1">
      <alignment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7" xfId="0" applyFont="1" applyBorder="1"/>
    <xf numFmtId="49" fontId="8" fillId="0" borderId="7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2" fillId="0" borderId="7" xfId="0" applyFont="1" applyBorder="1"/>
    <xf numFmtId="0" fontId="8" fillId="0" borderId="8" xfId="0" applyFont="1" applyBorder="1" applyAlignment="1">
      <alignment horizontal="center" vertical="center"/>
    </xf>
    <xf numFmtId="165" fontId="0" fillId="0" borderId="7" xfId="0" applyNumberFormat="1" applyBorder="1" applyAlignment="1">
      <alignment horizontal="center"/>
    </xf>
    <xf numFmtId="165" fontId="4" fillId="0" borderId="7" xfId="0" applyNumberFormat="1" applyFont="1" applyBorder="1" applyAlignment="1">
      <alignment horizontal="center"/>
    </xf>
    <xf numFmtId="0" fontId="8" fillId="0" borderId="7" xfId="0" applyFont="1" applyBorder="1" applyAlignment="1">
      <alignment vertical="center" wrapText="1"/>
    </xf>
    <xf numFmtId="165" fontId="8" fillId="0" borderId="7" xfId="0" applyNumberFormat="1" applyFont="1" applyBorder="1" applyAlignment="1">
      <alignment horizontal="center"/>
    </xf>
    <xf numFmtId="0" fontId="0" fillId="0" borderId="8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/>
    </xf>
    <xf numFmtId="165" fontId="8" fillId="0" borderId="7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8" fillId="0" borderId="9" xfId="0" applyFont="1" applyBorder="1"/>
    <xf numFmtId="0" fontId="8" fillId="0" borderId="9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5" fontId="12" fillId="0" borderId="9" xfId="0" applyNumberFormat="1" applyFon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5" fontId="12" fillId="0" borderId="0" xfId="0" applyNumberFormat="1" applyFon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3" fillId="0" borderId="0" xfId="0" applyFont="1"/>
    <xf numFmtId="0" fontId="0" fillId="0" borderId="0" xfId="0" applyBorder="1"/>
    <xf numFmtId="0" fontId="15" fillId="0" borderId="0" xfId="0" applyFont="1" applyBorder="1" applyAlignment="1">
      <alignment horizontal="center"/>
    </xf>
    <xf numFmtId="0" fontId="15" fillId="0" borderId="0" xfId="0" applyFont="1" applyBorder="1"/>
    <xf numFmtId="0" fontId="15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49" fontId="8" fillId="0" borderId="0" xfId="0" applyNumberFormat="1" applyFont="1" applyBorder="1" applyAlignment="1">
      <alignment horizontal="center"/>
    </xf>
    <xf numFmtId="166" fontId="8" fillId="0" borderId="0" xfId="0" applyNumberFormat="1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166" fontId="8" fillId="0" borderId="9" xfId="0" applyNumberFormat="1" applyFont="1" applyBorder="1" applyAlignment="1">
      <alignment horizontal="center"/>
    </xf>
    <xf numFmtId="49" fontId="8" fillId="0" borderId="9" xfId="0" applyNumberFormat="1" applyFont="1" applyBorder="1" applyAlignment="1">
      <alignment horizontal="center"/>
    </xf>
    <xf numFmtId="0" fontId="0" fillId="0" borderId="16" xfId="0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7" fillId="0" borderId="7" xfId="0" applyFont="1" applyBorder="1" applyAlignment="1">
      <alignment vertical="center" wrapText="1"/>
    </xf>
    <xf numFmtId="0" fontId="8" fillId="0" borderId="7" xfId="0" applyFont="1" applyBorder="1" applyAlignment="1">
      <alignment wrapText="1"/>
    </xf>
    <xf numFmtId="0" fontId="8" fillId="0" borderId="0" xfId="0" applyFont="1" applyAlignment="1">
      <alignment vertical="center" wrapText="1"/>
    </xf>
    <xf numFmtId="20" fontId="3" fillId="0" borderId="0" xfId="0" applyNumberFormat="1" applyFont="1" applyAlignment="1">
      <alignment horizontal="center" vertical="center" wrapText="1"/>
    </xf>
    <xf numFmtId="166" fontId="0" fillId="0" borderId="7" xfId="0" applyNumberFormat="1" applyBorder="1" applyAlignment="1">
      <alignment horizontal="center"/>
    </xf>
    <xf numFmtId="166" fontId="0" fillId="0" borderId="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3" fillId="0" borderId="9" xfId="0" applyFont="1" applyBorder="1"/>
    <xf numFmtId="0" fontId="8" fillId="0" borderId="0" xfId="0" applyFont="1" applyAlignment="1">
      <alignment vertical="center"/>
    </xf>
    <xf numFmtId="14" fontId="8" fillId="0" borderId="9" xfId="0" applyNumberFormat="1" applyFon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6" fontId="0" fillId="0" borderId="9" xfId="0" applyNumberFormat="1" applyBorder="1" applyAlignment="1">
      <alignment horizontal="center"/>
    </xf>
    <xf numFmtId="164" fontId="0" fillId="0" borderId="0" xfId="0" applyNumberFormat="1" applyBorder="1"/>
    <xf numFmtId="0" fontId="12" fillId="0" borderId="0" xfId="0" applyFont="1" applyBorder="1" applyAlignment="1">
      <alignment horizontal="left"/>
    </xf>
    <xf numFmtId="166" fontId="8" fillId="0" borderId="7" xfId="0" applyNumberFormat="1" applyFont="1" applyBorder="1" applyAlignment="1">
      <alignment horizontal="center"/>
    </xf>
    <xf numFmtId="0" fontId="8" fillId="0" borderId="7" xfId="0" applyNumberFormat="1" applyFont="1" applyBorder="1" applyAlignment="1">
      <alignment horizontal="center" vertical="center"/>
    </xf>
    <xf numFmtId="0" fontId="8" fillId="0" borderId="8" xfId="0" applyFont="1" applyBorder="1"/>
    <xf numFmtId="0" fontId="0" fillId="0" borderId="15" xfId="0" applyBorder="1" applyAlignment="1">
      <alignment horizontal="center"/>
    </xf>
    <xf numFmtId="14" fontId="8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8" fillId="0" borderId="7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0" fillId="0" borderId="15" xfId="0" applyBorder="1"/>
    <xf numFmtId="165" fontId="4" fillId="0" borderId="9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9" xfId="0" applyFont="1" applyBorder="1" applyAlignment="1">
      <alignment horizontal="left"/>
    </xf>
    <xf numFmtId="0" fontId="8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4" xfId="0" applyNumberForma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horizontal="left"/>
    </xf>
    <xf numFmtId="0" fontId="15" fillId="0" borderId="9" xfId="0" applyFont="1" applyBorder="1" applyAlignment="1">
      <alignment horizontal="center"/>
    </xf>
    <xf numFmtId="0" fontId="8" fillId="0" borderId="21" xfId="0" applyNumberFormat="1" applyFont="1" applyBorder="1" applyAlignment="1">
      <alignment horizontal="center" vertical="center"/>
    </xf>
    <xf numFmtId="2" fontId="8" fillId="0" borderId="21" xfId="0" applyNumberFormat="1" applyFont="1" applyBorder="1" applyAlignment="1">
      <alignment horizontal="center"/>
    </xf>
    <xf numFmtId="0" fontId="15" fillId="0" borderId="9" xfId="0" applyFont="1" applyBorder="1"/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/>
    </xf>
    <xf numFmtId="2" fontId="8" fillId="0" borderId="0" xfId="0" applyNumberFormat="1" applyFont="1" applyBorder="1" applyAlignment="1">
      <alignment horizontal="center"/>
    </xf>
    <xf numFmtId="0" fontId="14" fillId="0" borderId="0" xfId="0" applyNumberFormat="1" applyFont="1" applyBorder="1" applyAlignment="1">
      <alignment horizontal="center"/>
    </xf>
    <xf numFmtId="0" fontId="0" fillId="2" borderId="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8" fillId="2" borderId="14" xfId="0" applyNumberFormat="1" applyFont="1" applyFill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/>
    </xf>
    <xf numFmtId="0" fontId="8" fillId="0" borderId="9" xfId="0" applyNumberFormat="1" applyFont="1" applyBorder="1" applyAlignment="1">
      <alignment horizontal="center" vertical="center"/>
    </xf>
    <xf numFmtId="2" fontId="8" fillId="2" borderId="21" xfId="0" applyNumberFormat="1" applyFont="1" applyFill="1" applyBorder="1" applyAlignment="1">
      <alignment horizontal="center"/>
    </xf>
    <xf numFmtId="0" fontId="14" fillId="0" borderId="9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8" fillId="2" borderId="14" xfId="0" applyFont="1" applyFill="1" applyBorder="1" applyAlignment="1">
      <alignment horizontal="center" vertical="center"/>
    </xf>
    <xf numFmtId="0" fontId="15" fillId="0" borderId="9" xfId="0" applyNumberFormat="1" applyFont="1" applyBorder="1" applyAlignment="1">
      <alignment horizontal="center"/>
    </xf>
    <xf numFmtId="1" fontId="15" fillId="0" borderId="9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" fontId="15" fillId="0" borderId="0" xfId="0" applyNumberFormat="1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49" fontId="12" fillId="0" borderId="9" xfId="0" applyNumberFormat="1" applyFont="1" applyBorder="1" applyAlignment="1">
      <alignment horizontal="center"/>
    </xf>
    <xf numFmtId="49" fontId="12" fillId="0" borderId="8" xfId="0" applyNumberFormat="1" applyFont="1" applyBorder="1" applyAlignment="1">
      <alignment horizontal="center"/>
    </xf>
    <xf numFmtId="0" fontId="12" fillId="0" borderId="8" xfId="0" applyFont="1" applyBorder="1"/>
    <xf numFmtId="0" fontId="20" fillId="0" borderId="0" xfId="0" applyFont="1" applyBorder="1" applyAlignment="1">
      <alignment horizontal="center"/>
    </xf>
    <xf numFmtId="0" fontId="12" fillId="0" borderId="9" xfId="0" applyFont="1" applyBorder="1"/>
    <xf numFmtId="0" fontId="20" fillId="0" borderId="15" xfId="0" applyFont="1" applyBorder="1" applyAlignment="1">
      <alignment horizontal="center"/>
    </xf>
    <xf numFmtId="0" fontId="0" fillId="4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8" fillId="0" borderId="0" xfId="0" applyFont="1"/>
    <xf numFmtId="0" fontId="8" fillId="4" borderId="2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8" fillId="0" borderId="7" xfId="0" applyFont="1" applyBorder="1" applyAlignment="1"/>
    <xf numFmtId="165" fontId="12" fillId="0" borderId="7" xfId="0" applyNumberFormat="1" applyFont="1" applyBorder="1" applyAlignment="1">
      <alignment horizontal="center" vertical="center"/>
    </xf>
    <xf numFmtId="0" fontId="17" fillId="0" borderId="7" xfId="0" applyFont="1" applyBorder="1"/>
    <xf numFmtId="0" fontId="0" fillId="0" borderId="15" xfId="0" applyFont="1" applyFill="1" applyBorder="1" applyAlignment="1">
      <alignment horizontal="center" vertical="center"/>
    </xf>
    <xf numFmtId="0" fontId="8" fillId="0" borderId="15" xfId="0" applyFont="1" applyBorder="1"/>
    <xf numFmtId="49" fontId="8" fillId="0" borderId="15" xfId="0" applyNumberFormat="1" applyFont="1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166" fontId="8" fillId="0" borderId="15" xfId="0" applyNumberFormat="1" applyFont="1" applyBorder="1" applyAlignment="1">
      <alignment horizontal="center"/>
    </xf>
    <xf numFmtId="0" fontId="8" fillId="4" borderId="14" xfId="0" applyNumberFormat="1" applyFont="1" applyFill="1" applyBorder="1" applyAlignment="1">
      <alignment horizontal="center" vertical="center"/>
    </xf>
    <xf numFmtId="0" fontId="17" fillId="0" borderId="7" xfId="0" applyFont="1" applyBorder="1" applyAlignment="1">
      <alignment vertical="center"/>
    </xf>
    <xf numFmtId="0" fontId="0" fillId="0" borderId="0" xfId="0" applyAlignment="1">
      <alignment horizontal="left"/>
    </xf>
    <xf numFmtId="0" fontId="21" fillId="0" borderId="7" xfId="0" applyFont="1" applyBorder="1" applyAlignment="1">
      <alignment vertical="center"/>
    </xf>
    <xf numFmtId="0" fontId="21" fillId="0" borderId="7" xfId="0" applyFont="1" applyBorder="1"/>
    <xf numFmtId="167" fontId="4" fillId="0" borderId="7" xfId="0" applyNumberFormat="1" applyFont="1" applyBorder="1" applyAlignment="1">
      <alignment horizontal="center" vertical="center"/>
    </xf>
    <xf numFmtId="165" fontId="17" fillId="0" borderId="7" xfId="0" applyNumberFormat="1" applyFont="1" applyBorder="1" applyAlignment="1">
      <alignment horizontal="center" vertical="center"/>
    </xf>
    <xf numFmtId="167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/>
    </xf>
    <xf numFmtId="165" fontId="4" fillId="0" borderId="8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8" fillId="2" borderId="21" xfId="0" applyFont="1" applyFill="1" applyBorder="1" applyAlignment="1">
      <alignment horizontal="center"/>
    </xf>
    <xf numFmtId="0" fontId="8" fillId="0" borderId="0" xfId="0" applyFont="1" applyBorder="1" applyAlignment="1">
      <alignment wrapText="1"/>
    </xf>
    <xf numFmtId="0" fontId="1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1" fontId="14" fillId="0" borderId="0" xfId="0" applyNumberFormat="1" applyFont="1" applyBorder="1" applyAlignment="1">
      <alignment horizontal="center"/>
    </xf>
    <xf numFmtId="168" fontId="3" fillId="0" borderId="1" xfId="0" applyNumberFormat="1" applyFont="1" applyBorder="1" applyAlignment="1"/>
    <xf numFmtId="49" fontId="4" fillId="0" borderId="1" xfId="0" applyNumberFormat="1" applyFont="1" applyBorder="1" applyAlignment="1"/>
    <xf numFmtId="0" fontId="8" fillId="0" borderId="21" xfId="0" applyFont="1" applyBorder="1" applyAlignment="1">
      <alignment horizontal="left"/>
    </xf>
    <xf numFmtId="0" fontId="8" fillId="0" borderId="21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17" fillId="0" borderId="16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6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6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18" fillId="0" borderId="12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22" fillId="2" borderId="0" xfId="0" applyFont="1" applyFill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168" fontId="3" fillId="0" borderId="1" xfId="0" applyNumberFormat="1" applyFont="1" applyBorder="1" applyAlignment="1">
      <alignment horizontal="center"/>
    </xf>
    <xf numFmtId="164" fontId="19" fillId="0" borderId="12" xfId="0" applyNumberFormat="1" applyFont="1" applyBorder="1" applyAlignment="1">
      <alignment horizontal="center"/>
    </xf>
    <xf numFmtId="164" fontId="19" fillId="0" borderId="3" xfId="0" applyNumberFormat="1" applyFont="1" applyBorder="1" applyAlignment="1">
      <alignment horizontal="center"/>
    </xf>
    <xf numFmtId="164" fontId="19" fillId="0" borderId="4" xfId="0" applyNumberFormat="1" applyFont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66" fontId="20" fillId="0" borderId="26" xfId="0" applyNumberFormat="1" applyFont="1" applyBorder="1" applyAlignment="1">
      <alignment horizontal="center" vertical="center"/>
    </xf>
    <xf numFmtId="166" fontId="20" fillId="0" borderId="0" xfId="0" applyNumberFormat="1" applyFont="1" applyBorder="1" applyAlignment="1">
      <alignment horizontal="center" vertical="center"/>
    </xf>
    <xf numFmtId="166" fontId="20" fillId="0" borderId="15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2" fillId="0" borderId="7" xfId="0" applyFont="1" applyBorder="1" applyAlignment="1">
      <alignment wrapText="1"/>
    </xf>
    <xf numFmtId="2" fontId="17" fillId="0" borderId="13" xfId="0" applyNumberFormat="1" applyFont="1" applyBorder="1" applyAlignment="1">
      <alignment horizontal="center" vertical="center"/>
    </xf>
    <xf numFmtId="2" fontId="21" fillId="0" borderId="13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2" fontId="4" fillId="0" borderId="16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16" xfId="0" applyNumberFormat="1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167" fontId="0" fillId="0" borderId="7" xfId="0" applyNumberFormat="1" applyBorder="1" applyAlignment="1">
      <alignment horizontal="center"/>
    </xf>
    <xf numFmtId="0" fontId="8" fillId="0" borderId="8" xfId="0" applyFont="1" applyBorder="1" applyAlignment="1"/>
    <xf numFmtId="165" fontId="0" fillId="0" borderId="8" xfId="0" applyNumberForma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167" fontId="0" fillId="0" borderId="8" xfId="0" applyNumberForma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23" fillId="0" borderId="16" xfId="0" applyFont="1" applyBorder="1" applyAlignment="1">
      <alignment horizontal="center" vertical="center"/>
    </xf>
    <xf numFmtId="0" fontId="17" fillId="0" borderId="8" xfId="0" applyFont="1" applyBorder="1" applyAlignment="1">
      <alignment vertical="center"/>
    </xf>
    <xf numFmtId="165" fontId="12" fillId="0" borderId="8" xfId="0" applyNumberFormat="1" applyFont="1" applyBorder="1" applyAlignment="1">
      <alignment horizontal="center" vertical="center"/>
    </xf>
    <xf numFmtId="0" fontId="21" fillId="0" borderId="7" xfId="0" applyFont="1" applyBorder="1" applyAlignment="1">
      <alignment vertical="center" wrapText="1"/>
    </xf>
    <xf numFmtId="165" fontId="12" fillId="0" borderId="7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165" fontId="8" fillId="0" borderId="0" xfId="0" applyNumberFormat="1" applyFont="1" applyBorder="1" applyAlignment="1">
      <alignment horizontal="center" vertical="center"/>
    </xf>
    <xf numFmtId="166" fontId="17" fillId="0" borderId="7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vertical="center"/>
    </xf>
    <xf numFmtId="0" fontId="8" fillId="0" borderId="11" xfId="0" applyFont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0" fontId="12" fillId="0" borderId="8" xfId="0" applyFont="1" applyBorder="1" applyAlignment="1">
      <alignment vertical="center" wrapText="1"/>
    </xf>
    <xf numFmtId="166" fontId="12" fillId="0" borderId="7" xfId="0" applyNumberFormat="1" applyFont="1" applyBorder="1" applyAlignment="1">
      <alignment horizontal="center" vertical="center"/>
    </xf>
    <xf numFmtId="0" fontId="21" fillId="0" borderId="8" xfId="0" applyFont="1" applyBorder="1"/>
    <xf numFmtId="49" fontId="12" fillId="0" borderId="0" xfId="0" applyNumberFormat="1" applyFont="1" applyBorder="1" applyAlignment="1">
      <alignment horizontal="center"/>
    </xf>
    <xf numFmtId="0" fontId="12" fillId="0" borderId="0" xfId="0" applyFont="1" applyBorder="1"/>
    <xf numFmtId="0" fontId="17" fillId="0" borderId="8" xfId="0" applyFont="1" applyBorder="1"/>
    <xf numFmtId="0" fontId="17" fillId="0" borderId="9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91399</xdr:colOff>
      <xdr:row>0</xdr:row>
      <xdr:rowOff>104775</xdr:rowOff>
    </xdr:from>
    <xdr:to>
      <xdr:col>2</xdr:col>
      <xdr:colOff>142875</xdr:colOff>
      <xdr:row>4</xdr:row>
      <xdr:rowOff>9525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24" y="104775"/>
          <a:ext cx="480101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733425</xdr:colOff>
      <xdr:row>0</xdr:row>
      <xdr:rowOff>133350</xdr:rowOff>
    </xdr:from>
    <xdr:to>
      <xdr:col>5</xdr:col>
      <xdr:colOff>1181100</xdr:colOff>
      <xdr:row>3</xdr:row>
      <xdr:rowOff>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75" y="133350"/>
          <a:ext cx="317182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0</xdr:rowOff>
    </xdr:from>
    <xdr:to>
      <xdr:col>2</xdr:col>
      <xdr:colOff>400050</xdr:colOff>
      <xdr:row>3</xdr:row>
      <xdr:rowOff>9525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0"/>
          <a:ext cx="6096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238125</xdr:colOff>
      <xdr:row>0</xdr:row>
      <xdr:rowOff>1</xdr:rowOff>
    </xdr:from>
    <xdr:to>
      <xdr:col>6</xdr:col>
      <xdr:colOff>286668</xdr:colOff>
      <xdr:row>2</xdr:row>
      <xdr:rowOff>247651</xdr:rowOff>
    </xdr:to>
    <xdr:pic>
      <xdr:nvPicPr>
        <xdr:cNvPr id="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4575" y="1"/>
          <a:ext cx="251551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247649</xdr:colOff>
      <xdr:row>0</xdr:row>
      <xdr:rowOff>28575</xdr:rowOff>
    </xdr:from>
    <xdr:to>
      <xdr:col>2</xdr:col>
      <xdr:colOff>466725</xdr:colOff>
      <xdr:row>4</xdr:row>
      <xdr:rowOff>76200</xdr:rowOff>
    </xdr:to>
    <xdr:pic>
      <xdr:nvPicPr>
        <xdr:cNvPr id="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4" y="28575"/>
          <a:ext cx="542926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9525</xdr:colOff>
      <xdr:row>0</xdr:row>
      <xdr:rowOff>114300</xdr:rowOff>
    </xdr:from>
    <xdr:to>
      <xdr:col>5</xdr:col>
      <xdr:colOff>864632</xdr:colOff>
      <xdr:row>2</xdr:row>
      <xdr:rowOff>200025</xdr:rowOff>
    </xdr:to>
    <xdr:pic>
      <xdr:nvPicPr>
        <xdr:cNvPr id="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114300"/>
          <a:ext cx="2055257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85725</xdr:rowOff>
    </xdr:from>
    <xdr:to>
      <xdr:col>2</xdr:col>
      <xdr:colOff>0</xdr:colOff>
      <xdr:row>3</xdr:row>
      <xdr:rowOff>57150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85725"/>
          <a:ext cx="5238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904875</xdr:colOff>
      <xdr:row>0</xdr:row>
      <xdr:rowOff>104776</xdr:rowOff>
    </xdr:from>
    <xdr:to>
      <xdr:col>4</xdr:col>
      <xdr:colOff>419100</xdr:colOff>
      <xdr:row>2</xdr:row>
      <xdr:rowOff>225013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104776"/>
          <a:ext cx="1704975" cy="6345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85725</xdr:rowOff>
    </xdr:from>
    <xdr:to>
      <xdr:col>1</xdr:col>
      <xdr:colOff>429693</xdr:colOff>
      <xdr:row>3</xdr:row>
      <xdr:rowOff>104775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85725"/>
          <a:ext cx="391593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904875</xdr:colOff>
      <xdr:row>0</xdr:row>
      <xdr:rowOff>104775</xdr:rowOff>
    </xdr:from>
    <xdr:to>
      <xdr:col>4</xdr:col>
      <xdr:colOff>257175</xdr:colOff>
      <xdr:row>2</xdr:row>
      <xdr:rowOff>194919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104775"/>
          <a:ext cx="1543050" cy="6044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76200</xdr:rowOff>
    </xdr:from>
    <xdr:to>
      <xdr:col>2</xdr:col>
      <xdr:colOff>342900</xdr:colOff>
      <xdr:row>4</xdr:row>
      <xdr:rowOff>47625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76200"/>
          <a:ext cx="6477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933450</xdr:colOff>
      <xdr:row>0</xdr:row>
      <xdr:rowOff>38100</xdr:rowOff>
    </xdr:from>
    <xdr:to>
      <xdr:col>5</xdr:col>
      <xdr:colOff>200025</xdr:colOff>
      <xdr:row>3</xdr:row>
      <xdr:rowOff>57150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2100" y="38100"/>
          <a:ext cx="14192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304800</xdr:colOff>
      <xdr:row>0</xdr:row>
      <xdr:rowOff>28575</xdr:rowOff>
    </xdr:from>
    <xdr:to>
      <xdr:col>2</xdr:col>
      <xdr:colOff>428624</xdr:colOff>
      <xdr:row>3</xdr:row>
      <xdr:rowOff>33265</xdr:rowOff>
    </xdr:to>
    <xdr:pic>
      <xdr:nvPicPr>
        <xdr:cNvPr id="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28575"/>
          <a:ext cx="495299" cy="7762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238125</xdr:colOff>
      <xdr:row>0</xdr:row>
      <xdr:rowOff>76200</xdr:rowOff>
    </xdr:from>
    <xdr:to>
      <xdr:col>6</xdr:col>
      <xdr:colOff>337141</xdr:colOff>
      <xdr:row>3</xdr:row>
      <xdr:rowOff>57150</xdr:rowOff>
    </xdr:to>
    <xdr:pic>
      <xdr:nvPicPr>
        <xdr:cNvPr id="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76200"/>
          <a:ext cx="2537416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114300</xdr:rowOff>
    </xdr:from>
    <xdr:to>
      <xdr:col>1</xdr:col>
      <xdr:colOff>381000</xdr:colOff>
      <xdr:row>3</xdr:row>
      <xdr:rowOff>133350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14300"/>
          <a:ext cx="7905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419100</xdr:colOff>
      <xdr:row>0</xdr:row>
      <xdr:rowOff>152400</xdr:rowOff>
    </xdr:from>
    <xdr:to>
      <xdr:col>5</xdr:col>
      <xdr:colOff>561975</xdr:colOff>
      <xdr:row>2</xdr:row>
      <xdr:rowOff>85725</xdr:rowOff>
    </xdr:to>
    <xdr:pic>
      <xdr:nvPicPr>
        <xdr:cNvPr id="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152400"/>
          <a:ext cx="28289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209550</xdr:colOff>
      <xdr:row>0</xdr:row>
      <xdr:rowOff>38100</xdr:rowOff>
    </xdr:from>
    <xdr:to>
      <xdr:col>2</xdr:col>
      <xdr:colOff>285680</xdr:colOff>
      <xdr:row>3</xdr:row>
      <xdr:rowOff>171450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38100"/>
          <a:ext cx="48570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619125</xdr:colOff>
      <xdr:row>0</xdr:row>
      <xdr:rowOff>219075</xdr:rowOff>
    </xdr:from>
    <xdr:to>
      <xdr:col>5</xdr:col>
      <xdr:colOff>1162050</xdr:colOff>
      <xdr:row>3</xdr:row>
      <xdr:rowOff>180975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219075"/>
          <a:ext cx="30956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28575</xdr:rowOff>
    </xdr:from>
    <xdr:to>
      <xdr:col>2</xdr:col>
      <xdr:colOff>257175</xdr:colOff>
      <xdr:row>4</xdr:row>
      <xdr:rowOff>38100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8575"/>
          <a:ext cx="7048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933450</xdr:colOff>
      <xdr:row>0</xdr:row>
      <xdr:rowOff>38100</xdr:rowOff>
    </xdr:from>
    <xdr:to>
      <xdr:col>5</xdr:col>
      <xdr:colOff>0</xdr:colOff>
      <xdr:row>2</xdr:row>
      <xdr:rowOff>171450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5925" y="38100"/>
          <a:ext cx="10572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28575</xdr:rowOff>
    </xdr:from>
    <xdr:to>
      <xdr:col>2</xdr:col>
      <xdr:colOff>323850</xdr:colOff>
      <xdr:row>4</xdr:row>
      <xdr:rowOff>9525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28575"/>
          <a:ext cx="7715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933450</xdr:colOff>
      <xdr:row>0</xdr:row>
      <xdr:rowOff>38100</xdr:rowOff>
    </xdr:from>
    <xdr:to>
      <xdr:col>6</xdr:col>
      <xdr:colOff>19050</xdr:colOff>
      <xdr:row>3</xdr:row>
      <xdr:rowOff>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38100"/>
          <a:ext cx="18478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28575</xdr:rowOff>
    </xdr:from>
    <xdr:to>
      <xdr:col>2</xdr:col>
      <xdr:colOff>133350</xdr:colOff>
      <xdr:row>3</xdr:row>
      <xdr:rowOff>76200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28575"/>
          <a:ext cx="5810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933450</xdr:colOff>
      <xdr:row>0</xdr:row>
      <xdr:rowOff>38100</xdr:rowOff>
    </xdr:from>
    <xdr:to>
      <xdr:col>5</xdr:col>
      <xdr:colOff>190500</xdr:colOff>
      <xdr:row>2</xdr:row>
      <xdr:rowOff>95250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38100"/>
          <a:ext cx="14097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114300</xdr:rowOff>
    </xdr:from>
    <xdr:to>
      <xdr:col>2</xdr:col>
      <xdr:colOff>0</xdr:colOff>
      <xdr:row>4</xdr:row>
      <xdr:rowOff>66675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14300"/>
          <a:ext cx="8763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933450</xdr:colOff>
      <xdr:row>1</xdr:row>
      <xdr:rowOff>19050</xdr:rowOff>
    </xdr:from>
    <xdr:to>
      <xdr:col>5</xdr:col>
      <xdr:colOff>1285875</xdr:colOff>
      <xdr:row>3</xdr:row>
      <xdr:rowOff>85725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276225"/>
          <a:ext cx="29622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28575</xdr:rowOff>
    </xdr:from>
    <xdr:to>
      <xdr:col>2</xdr:col>
      <xdr:colOff>219075</xdr:colOff>
      <xdr:row>4</xdr:row>
      <xdr:rowOff>85725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28575"/>
          <a:ext cx="6667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933450</xdr:colOff>
      <xdr:row>0</xdr:row>
      <xdr:rowOff>38100</xdr:rowOff>
    </xdr:from>
    <xdr:to>
      <xdr:col>4</xdr:col>
      <xdr:colOff>209550</xdr:colOff>
      <xdr:row>2</xdr:row>
      <xdr:rowOff>159968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38100"/>
          <a:ext cx="1514475" cy="6362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0</xdr:rowOff>
    </xdr:from>
    <xdr:to>
      <xdr:col>2</xdr:col>
      <xdr:colOff>209550</xdr:colOff>
      <xdr:row>3</xdr:row>
      <xdr:rowOff>47625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28575"/>
          <a:ext cx="53340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1047750</xdr:colOff>
      <xdr:row>0</xdr:row>
      <xdr:rowOff>0</xdr:rowOff>
    </xdr:from>
    <xdr:to>
      <xdr:col>5</xdr:col>
      <xdr:colOff>286336</xdr:colOff>
      <xdr:row>1</xdr:row>
      <xdr:rowOff>123825</xdr:rowOff>
    </xdr:to>
    <xdr:pic>
      <xdr:nvPicPr>
        <xdr:cNvPr id="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219075"/>
          <a:ext cx="1848436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R\Desktop\&#1084;&#1086;&#1080;%20&#1076;&#1086;&#1082;&#1091;&#1084;&#1077;&#1085;&#1090;&#1099;\&#1057;&#1086;&#1088;&#1077;&#1074;&#1085;&#1086;&#1074;&#1072;&#1085;&#1080;&#1103;\2017\6%20&#1063;&#1057;&#1057;&#1057;&#1057;\&#1055;&#1088;&#1086;&#1090;&#1086;&#1082;&#1086;&#1083;%20&#1063;&#1056;&#1057;&#1057;&#1057;&#1057;-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ряды"/>
      <sheetName val="М60"/>
      <sheetName val="Ж3000"/>
      <sheetName val="М3000"/>
      <sheetName val="Ж400"/>
      <sheetName val="М400"/>
      <sheetName val="Ж1500"/>
      <sheetName val="М1500"/>
      <sheetName val="длина"/>
      <sheetName val="ядро"/>
      <sheetName val="прил. выс."/>
      <sheetName val="высота"/>
      <sheetName val="прил. шест"/>
      <sheetName val="шест"/>
      <sheetName val="Ж200"/>
      <sheetName val="М200"/>
      <sheetName val="Ж60б"/>
      <sheetName val="М60б"/>
      <sheetName val="Ж800"/>
      <sheetName val="М800"/>
      <sheetName val="Жэст"/>
      <sheetName val="Мэст"/>
      <sheetName val="Спортсмены"/>
      <sheetName val="Женщины"/>
      <sheetName val="200ж"/>
      <sheetName val="200м"/>
      <sheetName val="800ж"/>
      <sheetName val="800м"/>
      <sheetName val="3000ж"/>
      <sheetName val="3000м"/>
      <sheetName val="тройн."/>
      <sheetName val="2 сп"/>
      <sheetName val="2 сп м"/>
      <sheetName val="ходьба"/>
      <sheetName val="эст.ж"/>
      <sheetName val="эст.м"/>
      <sheetName val="финалы"/>
      <sheetName val="команды"/>
      <sheetName val="полуфинылы"/>
      <sheetName val="старт эст. "/>
      <sheetName val="ж60"/>
      <sheetName val="Лист1"/>
    </sheetNames>
    <sheetDataSet>
      <sheetData sheetId="0">
        <row r="3">
          <cell r="D3" t="str">
            <v>кмс</v>
          </cell>
          <cell r="E3" t="str">
            <v>1р</v>
          </cell>
          <cell r="F3" t="str">
            <v>2р</v>
          </cell>
          <cell r="G3" t="str">
            <v>3р</v>
          </cell>
          <cell r="H3" t="str">
            <v>1юр</v>
          </cell>
          <cell r="I3" t="str">
            <v>2юр</v>
          </cell>
          <cell r="J3" t="str">
            <v>3юр</v>
          </cell>
        </row>
        <row r="28">
          <cell r="D28">
            <v>1.5049074074074074E-2</v>
          </cell>
          <cell r="E28">
            <v>1.585925925925926E-2</v>
          </cell>
          <cell r="F28">
            <v>1.7132407407407405E-2</v>
          </cell>
          <cell r="G28">
            <v>1.9100000000000002E-2</v>
          </cell>
          <cell r="H28">
            <v>2.0141666666666665E-2</v>
          </cell>
          <cell r="I28">
            <v>2.1530555555555556E-2</v>
          </cell>
          <cell r="J28">
            <v>2.291944444444444E-2</v>
          </cell>
        </row>
        <row r="30">
          <cell r="D30">
            <v>9.0740740740740734E-5</v>
          </cell>
          <cell r="E30">
            <v>9.5370370370370376E-5</v>
          </cell>
          <cell r="F30">
            <v>1E-4</v>
          </cell>
          <cell r="G30">
            <v>1.0578703703703705E-4</v>
          </cell>
          <cell r="H30">
            <v>1.1157407407407409E-4</v>
          </cell>
          <cell r="I30">
            <v>1.1736111111111112E-4</v>
          </cell>
          <cell r="J30">
            <v>1.2430555555555554E-4</v>
          </cell>
        </row>
        <row r="31">
          <cell r="D31">
            <v>2.9560185185185185E-4</v>
          </cell>
          <cell r="E31">
            <v>3.1296296296296297E-4</v>
          </cell>
          <cell r="F31">
            <v>3.3263888888888888E-4</v>
          </cell>
          <cell r="G31">
            <v>3.6157407407407405E-4</v>
          </cell>
          <cell r="H31">
            <v>3.8472222222222228E-4</v>
          </cell>
          <cell r="I31">
            <v>4.0787037037037045E-4</v>
          </cell>
          <cell r="J31">
            <v>4.3101851851851851E-4</v>
          </cell>
        </row>
        <row r="32">
          <cell r="D32">
            <v>6.7303240740740735E-4</v>
          </cell>
          <cell r="E32">
            <v>7.193287037037038E-4</v>
          </cell>
          <cell r="F32">
            <v>7.6562499999999992E-4</v>
          </cell>
          <cell r="G32">
            <v>8.2349537037037037E-4</v>
          </cell>
          <cell r="H32">
            <v>8.9293981481481483E-4</v>
          </cell>
          <cell r="I32">
            <v>9.6238425925925918E-4</v>
          </cell>
          <cell r="J32">
            <v>1.0318287037037036E-3</v>
          </cell>
        </row>
        <row r="33">
          <cell r="D33">
            <v>1.5758101851851851E-3</v>
          </cell>
          <cell r="E33">
            <v>1.6915509259259256E-3</v>
          </cell>
          <cell r="F33">
            <v>1.8072916666666669E-3</v>
          </cell>
          <cell r="G33">
            <v>1.9346064814814814E-3</v>
          </cell>
          <cell r="H33">
            <v>2.1082175925925925E-3</v>
          </cell>
          <cell r="I33">
            <v>2.2818287037037034E-3</v>
          </cell>
          <cell r="J33">
            <v>2.4554398148148148E-3</v>
          </cell>
        </row>
        <row r="34">
          <cell r="D34">
            <v>3.2087962962962964E-3</v>
          </cell>
          <cell r="E34">
            <v>3.4402777777777778E-3</v>
          </cell>
          <cell r="F34">
            <v>3.6717592592592596E-3</v>
          </cell>
          <cell r="G34">
            <v>3.9611111111111106E-3</v>
          </cell>
          <cell r="H34">
            <v>4.2504629629629628E-3</v>
          </cell>
          <cell r="I34">
            <v>4.4819444444444438E-3</v>
          </cell>
          <cell r="J34">
            <v>5.0027777777777779E-3</v>
          </cell>
        </row>
        <row r="35">
          <cell r="D35">
            <v>6.9125000000000011E-3</v>
          </cell>
          <cell r="E35">
            <v>7.444907407407407E-3</v>
          </cell>
          <cell r="F35">
            <v>8.0236111111111116E-3</v>
          </cell>
          <cell r="G35">
            <v>8.7180555555555553E-3</v>
          </cell>
          <cell r="H35">
            <v>9.4125000000000007E-3</v>
          </cell>
          <cell r="I35">
            <v>1.0106944444444444E-2</v>
          </cell>
          <cell r="J35">
            <v>1.1148611111111109E-2</v>
          </cell>
        </row>
        <row r="36">
          <cell r="D36">
            <v>1.1822916666666668E-3</v>
          </cell>
          <cell r="E36">
            <v>1.2517361111111112E-3</v>
          </cell>
          <cell r="F36">
            <v>1.3327546296296297E-3</v>
          </cell>
          <cell r="G36">
            <v>1.4484953703703706E-3</v>
          </cell>
          <cell r="H36">
            <v>1.5410879629629631E-3</v>
          </cell>
          <cell r="I36">
            <v>1.6336805555555555E-3</v>
          </cell>
          <cell r="J36">
            <v>1.726273148148148E-3</v>
          </cell>
        </row>
        <row r="38">
          <cell r="D38">
            <v>1E-4</v>
          </cell>
          <cell r="E38">
            <v>1.0694444444444445E-4</v>
          </cell>
          <cell r="F38">
            <v>1.1620370370370369E-4</v>
          </cell>
          <cell r="G38">
            <v>1.2546296296296296E-4</v>
          </cell>
          <cell r="H38">
            <v>1.3472222222222222E-4</v>
          </cell>
          <cell r="I38">
            <v>1.4398148148148145E-4</v>
          </cell>
        </row>
        <row r="39">
          <cell r="D39">
            <v>4.748148148148148E-3</v>
          </cell>
          <cell r="E39">
            <v>4.9796296296296299E-3</v>
          </cell>
          <cell r="F39">
            <v>5.2111111111111108E-3</v>
          </cell>
          <cell r="G39">
            <v>5.5583333333333327E-3</v>
          </cell>
          <cell r="H39">
            <v>5.9055555555555554E-3</v>
          </cell>
        </row>
        <row r="41">
          <cell r="D41">
            <v>1.73</v>
          </cell>
          <cell r="E41">
            <v>1.63</v>
          </cell>
          <cell r="F41">
            <v>1.5</v>
          </cell>
          <cell r="G41">
            <v>1.4</v>
          </cell>
          <cell r="H41">
            <v>1.3</v>
          </cell>
          <cell r="I41">
            <v>1.2</v>
          </cell>
          <cell r="J41">
            <v>1.1000000000000001</v>
          </cell>
        </row>
        <row r="42">
          <cell r="D42">
            <v>6</v>
          </cell>
          <cell r="E42">
            <v>5.6</v>
          </cell>
          <cell r="F42">
            <v>5.2</v>
          </cell>
          <cell r="G42">
            <v>4.7</v>
          </cell>
          <cell r="H42">
            <v>4.3</v>
          </cell>
          <cell r="I42">
            <v>4</v>
          </cell>
          <cell r="J42">
            <v>3.6</v>
          </cell>
        </row>
        <row r="43">
          <cell r="D43">
            <v>12.9</v>
          </cell>
          <cell r="E43">
            <v>12.1</v>
          </cell>
          <cell r="F43">
            <v>11.3</v>
          </cell>
          <cell r="G43">
            <v>10.5</v>
          </cell>
          <cell r="H43">
            <v>10</v>
          </cell>
          <cell r="I43">
            <v>9.5</v>
          </cell>
          <cell r="J43">
            <v>9</v>
          </cell>
        </row>
        <row r="49">
          <cell r="E49">
            <v>12</v>
          </cell>
          <cell r="F49">
            <v>10</v>
          </cell>
          <cell r="G49">
            <v>8.5</v>
          </cell>
          <cell r="H49">
            <v>7.5</v>
          </cell>
          <cell r="I49">
            <v>6.5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B2" t="str">
            <v>Номер</v>
          </cell>
          <cell r="C2" t="str">
            <v>Фамилия, имя</v>
          </cell>
          <cell r="D2" t="str">
            <v>г.р.</v>
          </cell>
          <cell r="E2" t="str">
            <v>разряд</v>
          </cell>
          <cell r="F2" t="str">
            <v>Территория</v>
          </cell>
          <cell r="G2" t="str">
            <v>Организация</v>
          </cell>
          <cell r="H2" t="str">
            <v>Ф.И.О. тренера</v>
          </cell>
        </row>
        <row r="3">
          <cell r="B3">
            <v>2</v>
          </cell>
          <cell r="C3" t="str">
            <v>Васильев Антон</v>
          </cell>
          <cell r="D3" t="str">
            <v>20.07.1998</v>
          </cell>
          <cell r="E3" t="str">
            <v>2р</v>
          </cell>
          <cell r="F3" t="str">
            <v>Ярославская</v>
          </cell>
          <cell r="G3" t="str">
            <v>Ярославль, ЯГТУ</v>
          </cell>
          <cell r="H3" t="str">
            <v>Филинова С.К., Иванова И.М., Соколова Н.М.</v>
          </cell>
        </row>
        <row r="4">
          <cell r="B4">
            <v>1</v>
          </cell>
          <cell r="C4" t="str">
            <v>Сеаразтдинов Денис</v>
          </cell>
          <cell r="D4" t="str">
            <v>13.03.1996</v>
          </cell>
          <cell r="E4" t="str">
            <v>МС</v>
          </cell>
          <cell r="F4" t="str">
            <v>Московская</v>
          </cell>
          <cell r="G4" t="str">
            <v>Щелково, ГУОР</v>
          </cell>
          <cell r="H4" t="str">
            <v>Гойшик Т.Г.</v>
          </cell>
        </row>
        <row r="5">
          <cell r="B5">
            <v>15</v>
          </cell>
          <cell r="C5" t="str">
            <v>Толстенко Владимир</v>
          </cell>
          <cell r="D5" t="str">
            <v>07.09.1998</v>
          </cell>
          <cell r="E5" t="str">
            <v>КМС</v>
          </cell>
          <cell r="F5" t="str">
            <v>Республика Марий Эл</v>
          </cell>
          <cell r="G5" t="str">
            <v>Йошкар-Ола, ПГТУ</v>
          </cell>
          <cell r="H5" t="str">
            <v>Соколов В.Г.</v>
          </cell>
        </row>
        <row r="6">
          <cell r="B6">
            <v>8</v>
          </cell>
          <cell r="C6" t="str">
            <v>Зайцев Сергей</v>
          </cell>
          <cell r="D6" t="str">
            <v>17.08.1998</v>
          </cell>
          <cell r="E6" t="str">
            <v>1р</v>
          </cell>
          <cell r="F6" t="str">
            <v>Республика Марий Эл</v>
          </cell>
          <cell r="G6" t="str">
            <v>Йошкар-Ола, ПГТУ</v>
          </cell>
          <cell r="H6" t="str">
            <v>Соколов В.Г.</v>
          </cell>
        </row>
        <row r="7">
          <cell r="B7">
            <v>9</v>
          </cell>
          <cell r="C7" t="str">
            <v>Филиппов Владислав</v>
          </cell>
          <cell r="D7" t="str">
            <v>26.10.1996</v>
          </cell>
          <cell r="E7" t="str">
            <v>КМС</v>
          </cell>
          <cell r="F7" t="str">
            <v>Республика Марий Эл</v>
          </cell>
          <cell r="G7" t="str">
            <v>Йошкар-Ола, ПГТУ</v>
          </cell>
          <cell r="H7" t="str">
            <v>Соколов В.Г.</v>
          </cell>
        </row>
        <row r="8">
          <cell r="B8">
            <v>10</v>
          </cell>
          <cell r="C8" t="str">
            <v>Щербаков Илья</v>
          </cell>
          <cell r="D8" t="str">
            <v>30.07.1996</v>
          </cell>
          <cell r="E8" t="str">
            <v>КМС</v>
          </cell>
          <cell r="F8" t="str">
            <v>Республика Марий Эл</v>
          </cell>
          <cell r="G8" t="str">
            <v>Йошкар-Ола, ПГТУ</v>
          </cell>
          <cell r="H8" t="str">
            <v>Соколов В.Г.</v>
          </cell>
        </row>
        <row r="9">
          <cell r="B9">
            <v>11</v>
          </cell>
          <cell r="C9" t="str">
            <v>Микушов Юрий</v>
          </cell>
          <cell r="D9" t="str">
            <v>06.05.1997</v>
          </cell>
          <cell r="E9" t="str">
            <v>1р</v>
          </cell>
          <cell r="F9" t="str">
            <v>Республика Марий Эл</v>
          </cell>
          <cell r="G9" t="str">
            <v>Йошкар-Ола, ПГТУ</v>
          </cell>
          <cell r="H9" t="str">
            <v>Соколов В.Г.</v>
          </cell>
        </row>
        <row r="10">
          <cell r="B10">
            <v>12</v>
          </cell>
          <cell r="C10" t="str">
            <v>Рыжков Дмитрий</v>
          </cell>
          <cell r="D10" t="str">
            <v>28.04.1997</v>
          </cell>
          <cell r="E10" t="str">
            <v>2р</v>
          </cell>
          <cell r="F10" t="str">
            <v>Республика Марий Эл</v>
          </cell>
          <cell r="G10" t="str">
            <v>Йошкар-Ола, ПГТУ</v>
          </cell>
          <cell r="H10" t="str">
            <v>Соколов В.Г.</v>
          </cell>
        </row>
        <row r="11">
          <cell r="B11">
            <v>13</v>
          </cell>
          <cell r="C11" t="str">
            <v>Блинов Андрей</v>
          </cell>
          <cell r="D11" t="str">
            <v>09.09.1999</v>
          </cell>
          <cell r="E11" t="str">
            <v>3р</v>
          </cell>
          <cell r="F11" t="str">
            <v>Республика Марий Эл</v>
          </cell>
          <cell r="G11" t="str">
            <v>Йошкар-Ола, ПГТУ</v>
          </cell>
          <cell r="H11" t="str">
            <v>Соколов В.Г.</v>
          </cell>
        </row>
        <row r="12">
          <cell r="B12">
            <v>14</v>
          </cell>
          <cell r="C12" t="str">
            <v>Никифоров Илья</v>
          </cell>
          <cell r="D12" t="str">
            <v>18.09.1998</v>
          </cell>
          <cell r="E12" t="str">
            <v>3р</v>
          </cell>
          <cell r="F12" t="str">
            <v>Республика Марий Эл</v>
          </cell>
          <cell r="G12" t="str">
            <v>Йошкар-Ола, ПГТУ</v>
          </cell>
          <cell r="H12" t="str">
            <v>Соколов В.Г.</v>
          </cell>
        </row>
        <row r="13">
          <cell r="B13">
            <v>17</v>
          </cell>
          <cell r="C13" t="str">
            <v>Копылов Артем</v>
          </cell>
          <cell r="D13" t="str">
            <v>09.01.1994</v>
          </cell>
          <cell r="E13" t="str">
            <v>КМС</v>
          </cell>
          <cell r="F13" t="str">
            <v>Приморский край</v>
          </cell>
          <cell r="G13" t="str">
            <v>Владивосток, ДВФУ</v>
          </cell>
          <cell r="H13" t="str">
            <v>ЗТР Ригель З.В.</v>
          </cell>
        </row>
        <row r="14">
          <cell r="B14">
            <v>18</v>
          </cell>
          <cell r="C14" t="str">
            <v>Карташов Константин</v>
          </cell>
          <cell r="D14" t="str">
            <v>03.06.1996</v>
          </cell>
          <cell r="E14" t="str">
            <v>КМС</v>
          </cell>
          <cell r="F14" t="str">
            <v>Приморский край</v>
          </cell>
          <cell r="G14" t="str">
            <v>Владивосток, ДВФУ</v>
          </cell>
          <cell r="H14" t="str">
            <v>Кузина Т.Н., Загинай Ю.А.</v>
          </cell>
        </row>
        <row r="15">
          <cell r="B15">
            <v>19</v>
          </cell>
          <cell r="C15" t="str">
            <v>Егоров Вячеслав</v>
          </cell>
          <cell r="D15" t="str">
            <v>12.05.1997</v>
          </cell>
          <cell r="E15" t="str">
            <v>КМС</v>
          </cell>
          <cell r="F15" t="str">
            <v>Приморский край</v>
          </cell>
          <cell r="G15" t="str">
            <v>Владивосток, ДВФУ</v>
          </cell>
          <cell r="H15" t="str">
            <v>Кубарев А.Э.</v>
          </cell>
        </row>
        <row r="16">
          <cell r="B16">
            <v>20</v>
          </cell>
          <cell r="C16" t="str">
            <v>Булохов Георгий</v>
          </cell>
          <cell r="D16" t="str">
            <v>01.07.1994</v>
          </cell>
          <cell r="E16" t="str">
            <v>КМС</v>
          </cell>
          <cell r="F16" t="str">
            <v>Приморский край</v>
          </cell>
          <cell r="G16" t="str">
            <v>Владивосток, ДВФУ</v>
          </cell>
          <cell r="H16" t="str">
            <v>ЗТР Грудинин А.И., Отмахов Э.И.</v>
          </cell>
        </row>
        <row r="17">
          <cell r="B17">
            <v>26</v>
          </cell>
          <cell r="C17" t="str">
            <v>Кисельков Федор</v>
          </cell>
          <cell r="D17" t="str">
            <v>06.06.1995</v>
          </cell>
          <cell r="E17" t="str">
            <v>МС</v>
          </cell>
          <cell r="F17" t="str">
            <v>Приморский край</v>
          </cell>
          <cell r="G17" t="str">
            <v>Владивосток, ДВФУ</v>
          </cell>
          <cell r="H17" t="str">
            <v>Загинай Ю.А., Кузина Т.Н.</v>
          </cell>
        </row>
        <row r="18">
          <cell r="B18">
            <v>27</v>
          </cell>
          <cell r="C18" t="str">
            <v>Славгородский Денис</v>
          </cell>
          <cell r="D18" t="str">
            <v>20.12.1991</v>
          </cell>
          <cell r="E18" t="str">
            <v>КМС</v>
          </cell>
          <cell r="F18" t="str">
            <v>Приморский край</v>
          </cell>
          <cell r="G18" t="str">
            <v>Владивосток, ДВФУ</v>
          </cell>
          <cell r="H18" t="str">
            <v>ЗТР Грудинин А.И., Захарченко О.</v>
          </cell>
        </row>
        <row r="19">
          <cell r="B19">
            <v>29</v>
          </cell>
          <cell r="C19" t="str">
            <v>Гуржий Виктор</v>
          </cell>
          <cell r="D19" t="str">
            <v>14.02.1994</v>
          </cell>
          <cell r="E19" t="str">
            <v>КМС</v>
          </cell>
          <cell r="F19" t="str">
            <v>Приморский край</v>
          </cell>
          <cell r="G19" t="str">
            <v>Владивосток, ДВФУ</v>
          </cell>
          <cell r="H19" t="str">
            <v>Анисимов В.Н.</v>
          </cell>
        </row>
        <row r="20">
          <cell r="B20">
            <v>32</v>
          </cell>
          <cell r="C20" t="str">
            <v>Поздняков Семен</v>
          </cell>
          <cell r="D20" t="str">
            <v>28.11.1992</v>
          </cell>
          <cell r="E20" t="str">
            <v>МС</v>
          </cell>
          <cell r="F20" t="str">
            <v>Приморский край</v>
          </cell>
          <cell r="G20" t="str">
            <v>Владивосток, ДВФУ</v>
          </cell>
          <cell r="H20" t="str">
            <v>Серегина В.В.</v>
          </cell>
        </row>
        <row r="21">
          <cell r="B21">
            <v>40</v>
          </cell>
          <cell r="C21" t="str">
            <v>Шамарин Владислав</v>
          </cell>
          <cell r="D21" t="str">
            <v>29.07.1998</v>
          </cell>
          <cell r="E21" t="str">
            <v>1р</v>
          </cell>
          <cell r="F21" t="str">
            <v>Самарская</v>
          </cell>
          <cell r="G21" t="str">
            <v>Самара, СУ им. Королёва С.П.</v>
          </cell>
          <cell r="H21" t="str">
            <v>Лобачёв В.С.</v>
          </cell>
        </row>
        <row r="22">
          <cell r="B22">
            <v>36</v>
          </cell>
          <cell r="C22" t="str">
            <v>Алеге Мухаммад</v>
          </cell>
          <cell r="D22" t="str">
            <v>16.12.1994</v>
          </cell>
          <cell r="E22" t="str">
            <v>МС</v>
          </cell>
          <cell r="F22" t="str">
            <v>Воронежская</v>
          </cell>
          <cell r="G22" t="str">
            <v>Воронеж, ФГБОУ ВО ВГТУ</v>
          </cell>
          <cell r="H22" t="str">
            <v>Козловцева Е.А., Козловцев Г.С.</v>
          </cell>
        </row>
        <row r="23">
          <cell r="B23">
            <v>35</v>
          </cell>
          <cell r="C23" t="str">
            <v>Лысенко Алексей</v>
          </cell>
          <cell r="D23" t="str">
            <v>16.08.1993</v>
          </cell>
          <cell r="E23" t="str">
            <v>КМС</v>
          </cell>
          <cell r="F23" t="str">
            <v>Воронежская</v>
          </cell>
          <cell r="G23" t="str">
            <v>Воронеж, ФГОУ ВПО ВГАУ им. Императора Петра I</v>
          </cell>
          <cell r="H23" t="str">
            <v>Мащенко Р.М.</v>
          </cell>
        </row>
        <row r="24">
          <cell r="B24">
            <v>53</v>
          </cell>
          <cell r="C24" t="str">
            <v>Балякаев Максим</v>
          </cell>
          <cell r="D24" t="str">
            <v>15.05.1999</v>
          </cell>
          <cell r="E24" t="str">
            <v>1р</v>
          </cell>
          <cell r="F24" t="str">
            <v>Ярославская</v>
          </cell>
          <cell r="G24" t="str">
            <v>Ярославль, ГУ ЯО "СШОР по л/а и адап. спорту"</v>
          </cell>
          <cell r="H24" t="str">
            <v>Рыбаков В.Ю., Мелещенко М.А.</v>
          </cell>
        </row>
        <row r="25">
          <cell r="B25">
            <v>21</v>
          </cell>
          <cell r="C25" t="str">
            <v>Коровин Артем</v>
          </cell>
          <cell r="D25" t="str">
            <v>02.12.1997</v>
          </cell>
          <cell r="E25" t="str">
            <v>2р</v>
          </cell>
          <cell r="F25" t="str">
            <v>Ярославская</v>
          </cell>
          <cell r="G25" t="str">
            <v>Ярославль, СДЮСШОР-19</v>
          </cell>
          <cell r="H25" t="str">
            <v>Круговой К.Н.</v>
          </cell>
        </row>
        <row r="26">
          <cell r="B26">
            <v>43</v>
          </cell>
          <cell r="C26" t="str">
            <v>Нургалиев Ильяс</v>
          </cell>
          <cell r="D26" t="str">
            <v>07.04.1996</v>
          </cell>
          <cell r="E26" t="str">
            <v>КМС</v>
          </cell>
          <cell r="F26" t="str">
            <v>Сахалинская</v>
          </cell>
          <cell r="G26" t="str">
            <v>Южно-Сахалинск, СахГУ</v>
          </cell>
          <cell r="H26" t="str">
            <v>Жижикин А.Н., Трубецкой Р.О.</v>
          </cell>
        </row>
        <row r="27">
          <cell r="B27">
            <v>52</v>
          </cell>
          <cell r="C27" t="str">
            <v>Сергеев Олег</v>
          </cell>
          <cell r="D27" t="str">
            <v>06.12.1996</v>
          </cell>
          <cell r="E27" t="str">
            <v>КМС</v>
          </cell>
          <cell r="F27" t="str">
            <v>Сахалинская</v>
          </cell>
          <cell r="G27" t="str">
            <v>Южно-Сахалинск, СахГУ</v>
          </cell>
          <cell r="H27" t="str">
            <v>Шапкина Н.В.</v>
          </cell>
        </row>
        <row r="28">
          <cell r="B28">
            <v>89</v>
          </cell>
          <cell r="C28" t="str">
            <v>Павлов Ролан</v>
          </cell>
          <cell r="D28" t="str">
            <v>27.08.2002</v>
          </cell>
          <cell r="E28" t="str">
            <v>3р</v>
          </cell>
          <cell r="F28" t="str">
            <v>Ярославская</v>
          </cell>
          <cell r="G28" t="str">
            <v>Рыбинск, МУ СШОР-2</v>
          </cell>
          <cell r="H28" t="str">
            <v>Пивентьев С.А., Пивентьева И.В.</v>
          </cell>
        </row>
        <row r="29">
          <cell r="B29">
            <v>90</v>
          </cell>
          <cell r="C29" t="str">
            <v>Мыльников Артем</v>
          </cell>
          <cell r="D29" t="str">
            <v>27.03.1997</v>
          </cell>
          <cell r="E29" t="str">
            <v>КМС</v>
          </cell>
          <cell r="F29" t="str">
            <v>Ярославская</v>
          </cell>
          <cell r="G29" t="str">
            <v>Ярославль, ЯГПУ</v>
          </cell>
          <cell r="H29" t="str">
            <v>Рыбаков В.Ю., Мелещенко М.А.</v>
          </cell>
        </row>
        <row r="30">
          <cell r="B30">
            <v>85</v>
          </cell>
          <cell r="C30" t="str">
            <v>Ямщиков Кирилл</v>
          </cell>
          <cell r="D30" t="str">
            <v>24.05.1995</v>
          </cell>
          <cell r="E30" t="str">
            <v>1р</v>
          </cell>
          <cell r="F30" t="str">
            <v>Костромская</v>
          </cell>
          <cell r="G30" t="str">
            <v>Кострома, КГУ</v>
          </cell>
          <cell r="H30" t="str">
            <v>Павлов Е.А., Куликовы В.П., Г.В.</v>
          </cell>
        </row>
        <row r="31">
          <cell r="B31">
            <v>84</v>
          </cell>
          <cell r="C31" t="str">
            <v>Адугин Алексей</v>
          </cell>
          <cell r="D31" t="str">
            <v>28.03.1998</v>
          </cell>
          <cell r="E31" t="str">
            <v>1р</v>
          </cell>
          <cell r="F31" t="str">
            <v>Костромская</v>
          </cell>
          <cell r="G31" t="str">
            <v>Кострома, КГУ</v>
          </cell>
          <cell r="H31" t="str">
            <v>Дружков А.Н., Макаров В.Н.</v>
          </cell>
        </row>
        <row r="32">
          <cell r="B32">
            <v>79</v>
          </cell>
          <cell r="C32" t="str">
            <v>Лавренов Андрей</v>
          </cell>
          <cell r="D32" t="str">
            <v>16.12.1994</v>
          </cell>
          <cell r="E32" t="str">
            <v>1р</v>
          </cell>
          <cell r="F32" t="str">
            <v>Костромская</v>
          </cell>
          <cell r="G32" t="str">
            <v>Кострома, КГУ</v>
          </cell>
          <cell r="H32" t="str">
            <v>Румянцев А.П.</v>
          </cell>
        </row>
        <row r="33">
          <cell r="B33">
            <v>82</v>
          </cell>
          <cell r="C33" t="str">
            <v>Зинохин Роман</v>
          </cell>
          <cell r="D33" t="str">
            <v>21.12.1993</v>
          </cell>
          <cell r="E33" t="str">
            <v>МС</v>
          </cell>
          <cell r="F33" t="str">
            <v>Костромская</v>
          </cell>
          <cell r="G33" t="str">
            <v>Кострома, КГУ</v>
          </cell>
          <cell r="H33" t="str">
            <v xml:space="preserve">Дружков А.Н. </v>
          </cell>
        </row>
        <row r="34">
          <cell r="B34">
            <v>81</v>
          </cell>
          <cell r="C34" t="str">
            <v>Игнатьев Илья</v>
          </cell>
          <cell r="D34" t="str">
            <v>30.07.1996</v>
          </cell>
          <cell r="E34" t="str">
            <v>2р</v>
          </cell>
          <cell r="F34" t="str">
            <v>Костромская</v>
          </cell>
          <cell r="G34" t="str">
            <v>Кострома, КГУ</v>
          </cell>
          <cell r="H34" t="str">
            <v xml:space="preserve">Павлов Е.А. </v>
          </cell>
        </row>
        <row r="35">
          <cell r="B35">
            <v>83</v>
          </cell>
          <cell r="C35" t="str">
            <v>Дерюгин Владислав</v>
          </cell>
          <cell r="D35" t="str">
            <v>09.12.1998</v>
          </cell>
          <cell r="E35" t="str">
            <v>1р</v>
          </cell>
          <cell r="F35" t="str">
            <v>Костромская</v>
          </cell>
          <cell r="G35" t="str">
            <v>Кострома, КГУ</v>
          </cell>
          <cell r="H35" t="str">
            <v>Дружков А.Н.</v>
          </cell>
        </row>
        <row r="36">
          <cell r="B36">
            <v>76</v>
          </cell>
          <cell r="C36" t="str">
            <v>Новоселов Алексей</v>
          </cell>
          <cell r="D36" t="str">
            <v>16.03.1995</v>
          </cell>
          <cell r="E36" t="str">
            <v>1р</v>
          </cell>
          <cell r="F36" t="str">
            <v>Костромская</v>
          </cell>
          <cell r="G36" t="str">
            <v>Кострома, КГУ</v>
          </cell>
          <cell r="H36" t="str">
            <v>Павлов Е.А.</v>
          </cell>
        </row>
        <row r="37">
          <cell r="B37">
            <v>56</v>
          </cell>
          <cell r="C37" t="str">
            <v>Смирнов Дмитрий</v>
          </cell>
          <cell r="D37" t="str">
            <v>14.01.1995</v>
          </cell>
          <cell r="E37" t="str">
            <v>КМС</v>
          </cell>
          <cell r="F37" t="str">
            <v>Костромская</v>
          </cell>
          <cell r="G37" t="str">
            <v>Кострома, КГУ</v>
          </cell>
          <cell r="H37" t="str">
            <v>Дружков А.Н.</v>
          </cell>
        </row>
        <row r="38">
          <cell r="B38">
            <v>75</v>
          </cell>
          <cell r="C38" t="str">
            <v>Голубцов Николай</v>
          </cell>
          <cell r="D38" t="str">
            <v>10.11.1994</v>
          </cell>
          <cell r="E38" t="str">
            <v>1р</v>
          </cell>
          <cell r="F38" t="str">
            <v>Костромская</v>
          </cell>
          <cell r="G38" t="str">
            <v>Кострома, КГУ</v>
          </cell>
          <cell r="H38" t="str">
            <v>Павлов Е.А.</v>
          </cell>
        </row>
        <row r="39">
          <cell r="B39">
            <v>47</v>
          </cell>
          <cell r="C39" t="str">
            <v>Кононенко Павел</v>
          </cell>
          <cell r="D39" t="str">
            <v>02.02.1997</v>
          </cell>
          <cell r="E39" t="str">
            <v>КМС</v>
          </cell>
          <cell r="F39" t="str">
            <v>Вологодская</v>
          </cell>
          <cell r="G39" t="str">
            <v>Череповец, ЧГУ</v>
          </cell>
          <cell r="H39" t="str">
            <v>Столбова О.В.</v>
          </cell>
        </row>
        <row r="40">
          <cell r="B40">
            <v>48</v>
          </cell>
          <cell r="C40" t="str">
            <v>Беляев Илья</v>
          </cell>
          <cell r="D40" t="str">
            <v>18.01.1998</v>
          </cell>
          <cell r="E40" t="str">
            <v>КМС</v>
          </cell>
          <cell r="F40" t="str">
            <v>Вологодская</v>
          </cell>
          <cell r="G40" t="str">
            <v>Череповец, ЧГУ</v>
          </cell>
          <cell r="H40" t="str">
            <v>Лебедев А.В., Селюцкий С.А.</v>
          </cell>
        </row>
        <row r="41">
          <cell r="B41">
            <v>46</v>
          </cell>
          <cell r="C41" t="str">
            <v>Анфимов Даниил</v>
          </cell>
          <cell r="D41" t="str">
            <v>21.09.1997</v>
          </cell>
          <cell r="E41" t="str">
            <v>1р</v>
          </cell>
          <cell r="F41" t="str">
            <v>Вологодская</v>
          </cell>
          <cell r="G41" t="str">
            <v>Череповец, ЧГУ</v>
          </cell>
          <cell r="H41" t="str">
            <v>Столбова О.В.</v>
          </cell>
        </row>
        <row r="42">
          <cell r="B42">
            <v>54</v>
          </cell>
          <cell r="C42" t="str">
            <v>Марков Николай</v>
          </cell>
          <cell r="D42" t="str">
            <v>01.02.1995</v>
          </cell>
          <cell r="E42" t="str">
            <v>МС</v>
          </cell>
          <cell r="F42" t="str">
            <v>Республика Мордовия</v>
          </cell>
          <cell r="G42" t="str">
            <v>Саранск, ФГБОУ ВПО "МГУ им. Н.П. Огарева"</v>
          </cell>
          <cell r="H42" t="str">
            <v>Начаркина В.В.</v>
          </cell>
        </row>
        <row r="43">
          <cell r="B43">
            <v>55</v>
          </cell>
          <cell r="C43" t="str">
            <v>Паршин Павел</v>
          </cell>
          <cell r="D43" t="str">
            <v>02.01.1994</v>
          </cell>
          <cell r="E43" t="str">
            <v>МС</v>
          </cell>
          <cell r="F43" t="str">
            <v>Республика Мордовия</v>
          </cell>
          <cell r="G43" t="str">
            <v>Саранск, ФГБОУ ВПО "МГУ им. Н.П. Огарева"</v>
          </cell>
          <cell r="H43" t="str">
            <v>Начаркина В.В.</v>
          </cell>
        </row>
        <row r="44">
          <cell r="B44">
            <v>57</v>
          </cell>
          <cell r="C44" t="str">
            <v>Саксин Владимир</v>
          </cell>
          <cell r="D44" t="str">
            <v>28.04.1995</v>
          </cell>
          <cell r="E44" t="str">
            <v>МС</v>
          </cell>
          <cell r="F44" t="str">
            <v>Республика Мордовия</v>
          </cell>
          <cell r="G44" t="str">
            <v>Саранск, ФГБОУ ВПО "МГУ им. Н.П. Огарева"</v>
          </cell>
          <cell r="H44" t="str">
            <v>Начаркина В.В.</v>
          </cell>
        </row>
        <row r="45">
          <cell r="B45">
            <v>58</v>
          </cell>
          <cell r="C45" t="str">
            <v>Гусев Михаил</v>
          </cell>
          <cell r="D45" t="str">
            <v>15.02.1993</v>
          </cell>
          <cell r="E45" t="str">
            <v>КМС</v>
          </cell>
          <cell r="F45" t="str">
            <v>Республика Мордовия</v>
          </cell>
          <cell r="G45" t="str">
            <v>Саранск, ФГБОУ ВПО "МГУ им. Н.П. Огарева"</v>
          </cell>
          <cell r="H45" t="str">
            <v>Бусаров В.Н.</v>
          </cell>
        </row>
        <row r="46">
          <cell r="B46">
            <v>59</v>
          </cell>
          <cell r="C46" t="str">
            <v>Горин Николай</v>
          </cell>
          <cell r="D46" t="str">
            <v>03.01.1995</v>
          </cell>
          <cell r="E46" t="str">
            <v>МС</v>
          </cell>
          <cell r="F46" t="str">
            <v>Республика Мордовия</v>
          </cell>
          <cell r="G46" t="str">
            <v>Саранск, ФГБОУ ВПО "МГУ им. Н.П. Огарева"</v>
          </cell>
          <cell r="H46" t="str">
            <v>Аранов С.М., Телятников</v>
          </cell>
        </row>
        <row r="47">
          <cell r="B47">
            <v>60</v>
          </cell>
          <cell r="C47" t="str">
            <v>Абрамов Евгений</v>
          </cell>
          <cell r="D47" t="str">
            <v>24.08.1996</v>
          </cell>
          <cell r="E47" t="str">
            <v>1р</v>
          </cell>
          <cell r="F47" t="str">
            <v>Республика Мордовия</v>
          </cell>
          <cell r="G47" t="str">
            <v>Саранск, ФГБОУ ВПО "МГУ им. Н.П. Огарева"</v>
          </cell>
          <cell r="H47" t="str">
            <v xml:space="preserve">Аранов С.М. </v>
          </cell>
        </row>
        <row r="48">
          <cell r="B48">
            <v>61</v>
          </cell>
          <cell r="C48" t="str">
            <v>Кяшкин Артем</v>
          </cell>
          <cell r="D48" t="str">
            <v>12.09.1996</v>
          </cell>
          <cell r="E48" t="str">
            <v>КМС</v>
          </cell>
          <cell r="F48" t="str">
            <v>Республика Мордовия</v>
          </cell>
          <cell r="G48" t="str">
            <v>Саранск, ФГБОУ ВПО "МГУ им. Н.П. Огарева"</v>
          </cell>
          <cell r="H48" t="str">
            <v>Разовы В.Н., Л.И.</v>
          </cell>
        </row>
        <row r="49">
          <cell r="B49">
            <v>62</v>
          </cell>
          <cell r="C49" t="str">
            <v>Уткин Артем</v>
          </cell>
          <cell r="D49" t="str">
            <v>18.04.1994</v>
          </cell>
          <cell r="E49" t="str">
            <v>КМС</v>
          </cell>
          <cell r="F49" t="str">
            <v>Республика Мордовия</v>
          </cell>
          <cell r="G49" t="str">
            <v>Саранск, ФГБОУ ВПО "МГУ им. Н.П. Огарева"</v>
          </cell>
          <cell r="H49" t="str">
            <v>Разовы В.Н., Л.И.</v>
          </cell>
        </row>
        <row r="50">
          <cell r="B50">
            <v>63</v>
          </cell>
          <cell r="C50" t="str">
            <v>Строчков Никита</v>
          </cell>
          <cell r="D50" t="str">
            <v>03.12.1998</v>
          </cell>
          <cell r="E50" t="str">
            <v>КМС</v>
          </cell>
          <cell r="F50" t="str">
            <v>Республика Мордовия</v>
          </cell>
          <cell r="G50" t="str">
            <v>Саранск, ФГБОУ ВПО "МГУ им. Н.П. Огарева"</v>
          </cell>
          <cell r="H50" t="str">
            <v>Разовы В.Н., Л.И.</v>
          </cell>
        </row>
        <row r="51">
          <cell r="B51">
            <v>64</v>
          </cell>
          <cell r="C51" t="str">
            <v>Никонов Илья</v>
          </cell>
          <cell r="D51" t="str">
            <v>17.07.1994</v>
          </cell>
          <cell r="E51" t="str">
            <v>КМС</v>
          </cell>
          <cell r="F51" t="str">
            <v>Республика Мордовия</v>
          </cell>
          <cell r="G51" t="str">
            <v>Саранск, ФГБОУ ВПО "МГУ им. Н.П. Огарева"</v>
          </cell>
          <cell r="H51" t="str">
            <v>Разовы В.Н., Л.И.</v>
          </cell>
        </row>
        <row r="52">
          <cell r="B52">
            <v>65</v>
          </cell>
          <cell r="C52" t="str">
            <v>Чернусь Дмитрий</v>
          </cell>
          <cell r="D52" t="str">
            <v>10.02.1996</v>
          </cell>
          <cell r="E52" t="str">
            <v>КМС</v>
          </cell>
          <cell r="F52" t="str">
            <v>Республика Мордовия</v>
          </cell>
          <cell r="G52" t="str">
            <v>Саранск, ФГБОУ ВПО "МГУ им. Н.П. Огарева"</v>
          </cell>
          <cell r="H52" t="str">
            <v>Разовы В.Н., Л.И.</v>
          </cell>
        </row>
        <row r="53">
          <cell r="B53">
            <v>107</v>
          </cell>
          <cell r="C53" t="str">
            <v>Аймурзин Вячеслав</v>
          </cell>
          <cell r="D53" t="str">
            <v>19.06.1998</v>
          </cell>
          <cell r="E53" t="str">
            <v>МС</v>
          </cell>
          <cell r="F53" t="str">
            <v>Московская</v>
          </cell>
          <cell r="G53" t="str">
            <v>Малаховка, МГАФК</v>
          </cell>
          <cell r="H53" t="str">
            <v>Аймурзин М., Некрасов В.М.</v>
          </cell>
        </row>
        <row r="54">
          <cell r="B54">
            <v>108</v>
          </cell>
          <cell r="C54" t="str">
            <v>Абдулкадеров Рушан</v>
          </cell>
          <cell r="D54" t="str">
            <v>12.06.1995</v>
          </cell>
          <cell r="E54" t="str">
            <v>МСМК</v>
          </cell>
          <cell r="F54" t="str">
            <v>Московская</v>
          </cell>
          <cell r="G54" t="str">
            <v>Малаховка, МГАФК</v>
          </cell>
          <cell r="H54" t="str">
            <v>Филатова М.И., Филатова Е.А.</v>
          </cell>
        </row>
        <row r="55">
          <cell r="B55">
            <v>106</v>
          </cell>
          <cell r="C55" t="str">
            <v>Асанов Александр</v>
          </cell>
          <cell r="D55" t="str">
            <v>30.03.1995</v>
          </cell>
          <cell r="E55" t="str">
            <v>МС</v>
          </cell>
          <cell r="F55" t="str">
            <v>Московская</v>
          </cell>
          <cell r="G55" t="str">
            <v>Малаховка, МГАФК</v>
          </cell>
          <cell r="H55" t="str">
            <v>Бурт А.С., Терехова Н.В.</v>
          </cell>
        </row>
        <row r="56">
          <cell r="B56">
            <v>104</v>
          </cell>
          <cell r="C56" t="str">
            <v>Чалый Тимофей</v>
          </cell>
          <cell r="D56" t="str">
            <v>07.04.1994</v>
          </cell>
          <cell r="E56" t="str">
            <v>МСМК</v>
          </cell>
          <cell r="F56" t="str">
            <v>Московская</v>
          </cell>
          <cell r="G56" t="str">
            <v>Малаховка, МГАФК</v>
          </cell>
          <cell r="H56" t="str">
            <v>Носов С.В., Вашкевич И.Е.</v>
          </cell>
        </row>
        <row r="57">
          <cell r="B57">
            <v>103</v>
          </cell>
          <cell r="C57" t="str">
            <v>Горбунов Вадим</v>
          </cell>
          <cell r="D57" t="str">
            <v>15.10.1997</v>
          </cell>
          <cell r="E57" t="str">
            <v>КМС</v>
          </cell>
          <cell r="F57" t="str">
            <v>Московская</v>
          </cell>
          <cell r="G57" t="str">
            <v>Малаховка, МГАФК</v>
          </cell>
          <cell r="H57" t="str">
            <v>Фомин В.И., Некрасов В.Н.</v>
          </cell>
        </row>
        <row r="58">
          <cell r="B58">
            <v>102</v>
          </cell>
          <cell r="C58" t="str">
            <v>Рудницкий Антон</v>
          </cell>
          <cell r="D58" t="str">
            <v>09.04.1996</v>
          </cell>
          <cell r="E58" t="str">
            <v>КМС</v>
          </cell>
          <cell r="F58" t="str">
            <v>Московская</v>
          </cell>
          <cell r="G58" t="str">
            <v>Малаховка, МГАФК</v>
          </cell>
          <cell r="H58" t="str">
            <v>Голосеев М.М.</v>
          </cell>
        </row>
        <row r="59">
          <cell r="B59">
            <v>96</v>
          </cell>
          <cell r="C59" t="str">
            <v>Дрозд Кирилл</v>
          </cell>
          <cell r="D59" t="str">
            <v>01.02.1998</v>
          </cell>
          <cell r="E59" t="str">
            <v>КМС</v>
          </cell>
          <cell r="F59" t="str">
            <v>Московская</v>
          </cell>
          <cell r="G59" t="str">
            <v>Малаховка, МГАФК</v>
          </cell>
          <cell r="H59" t="str">
            <v>Чебыкина Т.Г.</v>
          </cell>
        </row>
        <row r="60">
          <cell r="B60">
            <v>100</v>
          </cell>
          <cell r="C60" t="str">
            <v>Урусов Вячеслав</v>
          </cell>
          <cell r="D60" t="str">
            <v>19.04.1996</v>
          </cell>
          <cell r="E60" t="str">
            <v>МС</v>
          </cell>
          <cell r="F60" t="str">
            <v>Московская</v>
          </cell>
          <cell r="G60" t="str">
            <v>Малаховка, МГАФК</v>
          </cell>
          <cell r="H60" t="str">
            <v>Белоусов А.О., Емельянов Д.Н.</v>
          </cell>
        </row>
        <row r="61">
          <cell r="B61">
            <v>101</v>
          </cell>
          <cell r="C61" t="str">
            <v>Простомолотов Георгий</v>
          </cell>
          <cell r="D61" t="str">
            <v>26.05.1998</v>
          </cell>
          <cell r="E61" t="str">
            <v>КМС</v>
          </cell>
          <cell r="F61" t="str">
            <v>Московская</v>
          </cell>
          <cell r="G61" t="str">
            <v>Малаховка, МГАФК</v>
          </cell>
          <cell r="H61" t="str">
            <v>Кузнецов В.Я., Коренов В.А., Лысов Р.И.</v>
          </cell>
        </row>
        <row r="62">
          <cell r="B62">
            <v>95</v>
          </cell>
          <cell r="C62" t="str">
            <v>Петров Сергей</v>
          </cell>
          <cell r="D62" t="str">
            <v>01.06.1995</v>
          </cell>
          <cell r="E62" t="str">
            <v>КМС</v>
          </cell>
          <cell r="F62" t="str">
            <v>Московская</v>
          </cell>
          <cell r="G62" t="str">
            <v>Малаховка, МГАФК</v>
          </cell>
          <cell r="H62" t="str">
            <v>Монастырский М.И.</v>
          </cell>
        </row>
        <row r="63">
          <cell r="B63">
            <v>113</v>
          </cell>
          <cell r="C63" t="str">
            <v>Бове Пётр</v>
          </cell>
          <cell r="D63" t="str">
            <v>07.09.1990</v>
          </cell>
          <cell r="E63" t="str">
            <v>МС</v>
          </cell>
          <cell r="F63" t="str">
            <v>Московская</v>
          </cell>
          <cell r="G63" t="str">
            <v>Малаховка, МГАФК</v>
          </cell>
          <cell r="H63" t="str">
            <v>Чебыкина Т.Г.</v>
          </cell>
        </row>
        <row r="64">
          <cell r="B64">
            <v>117</v>
          </cell>
          <cell r="C64" t="str">
            <v>Алексеев Вячеслав</v>
          </cell>
          <cell r="D64" t="str">
            <v>04.09.1996</v>
          </cell>
          <cell r="E64" t="str">
            <v>КМС</v>
          </cell>
          <cell r="F64" t="str">
            <v>Пермский край</v>
          </cell>
          <cell r="G64" t="str">
            <v>Пермь, ПНИПУ</v>
          </cell>
          <cell r="H64" t="str">
            <v>Новожилов С.В.</v>
          </cell>
        </row>
        <row r="65">
          <cell r="B65">
            <v>115</v>
          </cell>
          <cell r="C65" t="str">
            <v>Тетеркин Александр</v>
          </cell>
          <cell r="D65" t="str">
            <v>13.12.1996</v>
          </cell>
          <cell r="E65" t="str">
            <v>КМС</v>
          </cell>
          <cell r="F65" t="str">
            <v>Пермский край</v>
          </cell>
          <cell r="G65" t="str">
            <v>Пермь, ПНИПУ</v>
          </cell>
          <cell r="H65" t="str">
            <v>Новожилов С.В.</v>
          </cell>
        </row>
        <row r="66">
          <cell r="B66">
            <v>119</v>
          </cell>
          <cell r="C66" t="str">
            <v>Ушаков Александр</v>
          </cell>
          <cell r="D66" t="str">
            <v>06.06.1998</v>
          </cell>
          <cell r="E66" t="str">
            <v>КМС</v>
          </cell>
          <cell r="F66" t="str">
            <v>Тамбовская</v>
          </cell>
          <cell r="G66" t="str">
            <v xml:space="preserve">Тамбов, ТГУ им. Г.Р. Державина </v>
          </cell>
          <cell r="H66" t="str">
            <v>Архипова О.М.</v>
          </cell>
        </row>
        <row r="67">
          <cell r="B67">
            <v>122</v>
          </cell>
          <cell r="C67" t="str">
            <v>Писчиков Владимир</v>
          </cell>
          <cell r="D67" t="str">
            <v>25.01.1996</v>
          </cell>
          <cell r="E67" t="str">
            <v>1р</v>
          </cell>
          <cell r="F67" t="str">
            <v>Тамбовская</v>
          </cell>
          <cell r="G67" t="str">
            <v xml:space="preserve">Тамбов, ТГУ им. Г.Р. Державина </v>
          </cell>
          <cell r="H67" t="str">
            <v>Солтан М.В.</v>
          </cell>
        </row>
        <row r="68">
          <cell r="B68">
            <v>124</v>
          </cell>
          <cell r="C68" t="str">
            <v>Леонов Иван</v>
          </cell>
          <cell r="D68" t="str">
            <v>13.03.1997</v>
          </cell>
          <cell r="E68" t="str">
            <v>КМС</v>
          </cell>
          <cell r="F68" t="str">
            <v>Тамбовская</v>
          </cell>
          <cell r="G68" t="str">
            <v xml:space="preserve">Тамбов, ТГУ им. Г.Р. Державина </v>
          </cell>
          <cell r="H68" t="str">
            <v>Солтан М.В.</v>
          </cell>
        </row>
        <row r="69">
          <cell r="B69">
            <v>127</v>
          </cell>
          <cell r="C69" t="str">
            <v>Вавилин Константин</v>
          </cell>
          <cell r="D69" t="str">
            <v>04.08.1993</v>
          </cell>
          <cell r="E69" t="str">
            <v>КМС</v>
          </cell>
          <cell r="F69" t="str">
            <v>Тамбовская</v>
          </cell>
          <cell r="G69" t="str">
            <v xml:space="preserve">Тамбов, ТГУ им. Г.Р. Державина </v>
          </cell>
          <cell r="H69" t="str">
            <v>Солтан М.В.</v>
          </cell>
        </row>
        <row r="70">
          <cell r="B70">
            <v>130</v>
          </cell>
          <cell r="C70" t="str">
            <v>Гончаенко Александр</v>
          </cell>
          <cell r="D70" t="str">
            <v>1998</v>
          </cell>
          <cell r="E70" t="str">
            <v>2р</v>
          </cell>
          <cell r="F70" t="str">
            <v>Ивановская</v>
          </cell>
          <cell r="G70" t="str">
            <v xml:space="preserve">Иваново, ИГСХА им. Д.К. Беляева </v>
          </cell>
          <cell r="H70" t="str">
            <v>Левичева М.Б.</v>
          </cell>
        </row>
        <row r="71">
          <cell r="B71">
            <v>131</v>
          </cell>
          <cell r="C71" t="str">
            <v>Удалов Артем</v>
          </cell>
          <cell r="D71" t="str">
            <v>19.08.1996</v>
          </cell>
          <cell r="E71" t="str">
            <v>КМС</v>
          </cell>
          <cell r="F71" t="str">
            <v xml:space="preserve">Белгородская </v>
          </cell>
          <cell r="G71" t="str">
            <v>Белгород, НИУ "БелГУ"</v>
          </cell>
          <cell r="H71" t="str">
            <v>Хлякин В.В.</v>
          </cell>
        </row>
        <row r="72">
          <cell r="B72">
            <v>132</v>
          </cell>
          <cell r="C72" t="str">
            <v>Будзинский Иван</v>
          </cell>
          <cell r="D72" t="str">
            <v>27.09.1996</v>
          </cell>
          <cell r="E72" t="str">
            <v>КМС</v>
          </cell>
          <cell r="F72" t="str">
            <v xml:space="preserve">Белгородская </v>
          </cell>
          <cell r="G72" t="str">
            <v>Белгород, НИУ "БелГУ"</v>
          </cell>
          <cell r="H72" t="str">
            <v>Горлов А.Н.</v>
          </cell>
        </row>
        <row r="73">
          <cell r="B73">
            <v>133</v>
          </cell>
          <cell r="C73" t="str">
            <v>Яковлев Всеволод</v>
          </cell>
          <cell r="D73" t="str">
            <v>29.05.1996</v>
          </cell>
          <cell r="E73" t="str">
            <v>КМС</v>
          </cell>
          <cell r="F73" t="str">
            <v xml:space="preserve">Белгородская </v>
          </cell>
          <cell r="G73" t="str">
            <v>Белгород, НИУ "БелГУ"</v>
          </cell>
          <cell r="H73" t="str">
            <v>Лазовская Г.А., Горлов А.Н.</v>
          </cell>
        </row>
        <row r="74">
          <cell r="B74">
            <v>144</v>
          </cell>
          <cell r="C74" t="str">
            <v>Ушанов Ислам</v>
          </cell>
          <cell r="D74" t="str">
            <v>29.08.1998</v>
          </cell>
          <cell r="E74" t="str">
            <v>1р</v>
          </cell>
          <cell r="F74" t="str">
            <v>Республика Дагестан</v>
          </cell>
          <cell r="G74" t="str">
            <v xml:space="preserve">Махачкала, ДГУ </v>
          </cell>
          <cell r="H74" t="str">
            <v>Мусаев Б.Я., Хасаев А.Г., Рзаев А.А.</v>
          </cell>
        </row>
        <row r="75">
          <cell r="B75">
            <v>136</v>
          </cell>
          <cell r="C75" t="str">
            <v>Алиев Нурлан</v>
          </cell>
          <cell r="D75" t="str">
            <v>16.08.1992</v>
          </cell>
          <cell r="E75" t="str">
            <v>2р</v>
          </cell>
          <cell r="F75" t="str">
            <v>Республика Дагестан</v>
          </cell>
          <cell r="G75" t="str">
            <v xml:space="preserve">Махачкала, ДГУ </v>
          </cell>
          <cell r="H75" t="str">
            <v>Степанов С.А., Иванько А.М.</v>
          </cell>
        </row>
        <row r="76">
          <cell r="B76">
            <v>138</v>
          </cell>
          <cell r="C76" t="str">
            <v>Максимов Руслан</v>
          </cell>
          <cell r="D76" t="str">
            <v>16.01.1997</v>
          </cell>
          <cell r="E76" t="str">
            <v>КМС</v>
          </cell>
          <cell r="F76" t="str">
            <v>Республика Дагестан</v>
          </cell>
          <cell r="G76" t="str">
            <v xml:space="preserve">Махачкала, ДГУ </v>
          </cell>
          <cell r="H76" t="str">
            <v xml:space="preserve">Степанов С.А. </v>
          </cell>
        </row>
        <row r="77">
          <cell r="B77">
            <v>140</v>
          </cell>
          <cell r="C77" t="str">
            <v>Акаев Тимур</v>
          </cell>
          <cell r="D77" t="str">
            <v>29.08.1998</v>
          </cell>
          <cell r="E77" t="str">
            <v>КМС</v>
          </cell>
          <cell r="F77" t="str">
            <v>Республика Дагестан</v>
          </cell>
          <cell r="G77" t="str">
            <v xml:space="preserve">Махачкала, ДГУ </v>
          </cell>
          <cell r="H77" t="str">
            <v>Багаутдинов З.М., Амрахов Р.Д.</v>
          </cell>
        </row>
        <row r="78">
          <cell r="B78">
            <v>142</v>
          </cell>
          <cell r="C78" t="str">
            <v>Рахманов Шагавутин</v>
          </cell>
          <cell r="D78" t="str">
            <v>19.04.1993</v>
          </cell>
          <cell r="E78" t="str">
            <v>КМС</v>
          </cell>
          <cell r="F78" t="str">
            <v>Республика Дагестан</v>
          </cell>
          <cell r="G78" t="str">
            <v xml:space="preserve">Махачкала, ДГУ </v>
          </cell>
          <cell r="H78" t="str">
            <v>Рзаев А.А., Рахманов Н.З.</v>
          </cell>
        </row>
        <row r="79">
          <cell r="B79">
            <v>172</v>
          </cell>
          <cell r="C79" t="str">
            <v>Попов Никита</v>
          </cell>
          <cell r="D79" t="str">
            <v>18.08.1998</v>
          </cell>
          <cell r="E79" t="str">
            <v>1р</v>
          </cell>
          <cell r="F79" t="str">
            <v>Ивановская</v>
          </cell>
          <cell r="G79" t="str">
            <v>Шуя, ШФ ИвГУ</v>
          </cell>
          <cell r="H79" t="str">
            <v>Магницкий М.В.</v>
          </cell>
        </row>
        <row r="80">
          <cell r="B80">
            <v>171</v>
          </cell>
          <cell r="C80" t="str">
            <v>Лезов Дмитрий</v>
          </cell>
          <cell r="D80" t="str">
            <v>17.06.1992</v>
          </cell>
          <cell r="E80" t="str">
            <v>КМС</v>
          </cell>
          <cell r="F80" t="str">
            <v>Ивановская</v>
          </cell>
          <cell r="G80" t="str">
            <v>Шуя, ШФ ИвГУ</v>
          </cell>
          <cell r="H80" t="str">
            <v>Кузнецов В.А., Птушкина Н.И.</v>
          </cell>
        </row>
        <row r="81">
          <cell r="B81">
            <v>170</v>
          </cell>
          <cell r="C81" t="str">
            <v>Галахов Михаил</v>
          </cell>
          <cell r="D81" t="str">
            <v>06.05.1994</v>
          </cell>
          <cell r="E81" t="str">
            <v>1р</v>
          </cell>
          <cell r="F81" t="str">
            <v>Ивановская</v>
          </cell>
          <cell r="G81" t="str">
            <v>Шуя, ШФ ИвГУ</v>
          </cell>
          <cell r="H81" t="str">
            <v>Горбунов С.В., Кузнецов В.А.</v>
          </cell>
        </row>
        <row r="82">
          <cell r="B82">
            <v>156</v>
          </cell>
          <cell r="C82" t="str">
            <v>Усков Иван</v>
          </cell>
          <cell r="D82" t="str">
            <v>12.09.1995</v>
          </cell>
          <cell r="E82" t="str">
            <v>МС</v>
          </cell>
          <cell r="F82" t="str">
            <v>Москва</v>
          </cell>
          <cell r="G82" t="str">
            <v xml:space="preserve">Москва, РГУФКСМиТ </v>
          </cell>
          <cell r="H82" t="str">
            <v>Никитина Э.Л., Бахтин К.Г.</v>
          </cell>
        </row>
        <row r="83">
          <cell r="B83">
            <v>157</v>
          </cell>
          <cell r="C83" t="str">
            <v>Худяков Алексей</v>
          </cell>
          <cell r="D83" t="str">
            <v>31.03.1995</v>
          </cell>
          <cell r="E83" t="str">
            <v>МС</v>
          </cell>
          <cell r="F83" t="str">
            <v>Москва</v>
          </cell>
          <cell r="G83" t="str">
            <v xml:space="preserve">Москва, РГУФКСМиТ </v>
          </cell>
          <cell r="H83" t="str">
            <v>Запольский Д.В., Пестрецова С.Н.</v>
          </cell>
        </row>
        <row r="84">
          <cell r="B84">
            <v>158</v>
          </cell>
          <cell r="C84" t="str">
            <v>Чебруков Валерий</v>
          </cell>
          <cell r="D84" t="str">
            <v>17.03.1993</v>
          </cell>
          <cell r="E84" t="str">
            <v>МС</v>
          </cell>
          <cell r="F84" t="str">
            <v>Москва</v>
          </cell>
          <cell r="G84" t="str">
            <v xml:space="preserve">Москва, РГУФКСМиТ </v>
          </cell>
          <cell r="H84" t="str">
            <v>Никонов В.И.</v>
          </cell>
        </row>
        <row r="85">
          <cell r="B85">
            <v>161</v>
          </cell>
          <cell r="C85" t="str">
            <v>Грязнов Егор</v>
          </cell>
          <cell r="D85" t="str">
            <v>09.10.1998</v>
          </cell>
          <cell r="E85" t="str">
            <v>КМС</v>
          </cell>
          <cell r="F85" t="str">
            <v>Москва</v>
          </cell>
          <cell r="G85" t="str">
            <v xml:space="preserve">Москва, РГУФКСМиТ </v>
          </cell>
        </row>
        <row r="86">
          <cell r="B86">
            <v>162</v>
          </cell>
          <cell r="C86" t="str">
            <v>Усов Алексей</v>
          </cell>
          <cell r="D86" t="str">
            <v>24.02.1998</v>
          </cell>
          <cell r="E86" t="str">
            <v>МС</v>
          </cell>
          <cell r="F86" t="str">
            <v>Москва</v>
          </cell>
          <cell r="G86" t="str">
            <v xml:space="preserve">Москва, РГУФКСМиТ </v>
          </cell>
        </row>
        <row r="87">
          <cell r="B87">
            <v>163</v>
          </cell>
          <cell r="C87" t="str">
            <v>Жиденко Максим</v>
          </cell>
          <cell r="D87" t="str">
            <v>03.02.1998</v>
          </cell>
          <cell r="E87" t="str">
            <v>КМС</v>
          </cell>
          <cell r="F87" t="str">
            <v>Москва</v>
          </cell>
          <cell r="G87" t="str">
            <v xml:space="preserve">Москва, РГУФКСМиТ </v>
          </cell>
        </row>
        <row r="88">
          <cell r="B88">
            <v>164</v>
          </cell>
          <cell r="C88" t="str">
            <v>Козлов Антон</v>
          </cell>
          <cell r="D88" t="str">
            <v>09.03.1994</v>
          </cell>
          <cell r="E88" t="str">
            <v>МС</v>
          </cell>
          <cell r="F88" t="str">
            <v>Москва</v>
          </cell>
          <cell r="G88" t="str">
            <v xml:space="preserve">Москва, РГУФКСМиТ </v>
          </cell>
          <cell r="H88" t="str">
            <v>Плескач-Стыркина С.П.</v>
          </cell>
        </row>
        <row r="89">
          <cell r="B89">
            <v>217</v>
          </cell>
          <cell r="C89" t="str">
            <v>Крутиков Александр</v>
          </cell>
          <cell r="D89" t="str">
            <v>12.12.1993</v>
          </cell>
          <cell r="E89" t="str">
            <v>МС</v>
          </cell>
          <cell r="F89" t="str">
            <v>Кировская</v>
          </cell>
          <cell r="G89" t="str">
            <v>Киров, ВятГУ</v>
          </cell>
          <cell r="H89" t="str">
            <v>Подковырин В.Д.</v>
          </cell>
        </row>
        <row r="90">
          <cell r="B90">
            <v>212</v>
          </cell>
          <cell r="C90" t="str">
            <v>Калинин Андрей</v>
          </cell>
          <cell r="D90" t="str">
            <v>31.08.1993</v>
          </cell>
          <cell r="E90" t="str">
            <v>1р</v>
          </cell>
          <cell r="F90" t="str">
            <v>Кировская</v>
          </cell>
          <cell r="G90" t="str">
            <v>Киров, ВятГУ</v>
          </cell>
          <cell r="H90" t="str">
            <v>Трушковы А.Н., М.В.</v>
          </cell>
        </row>
        <row r="91">
          <cell r="B91">
            <v>218</v>
          </cell>
          <cell r="C91" t="str">
            <v>Скрябин Андрей</v>
          </cell>
          <cell r="D91" t="str">
            <v>22.11.1995</v>
          </cell>
          <cell r="E91" t="str">
            <v>1р</v>
          </cell>
          <cell r="F91" t="str">
            <v>Кировская</v>
          </cell>
          <cell r="G91" t="str">
            <v>Киров, ВятГУ</v>
          </cell>
          <cell r="H91" t="str">
            <v>Холстинина Н.Р.</v>
          </cell>
        </row>
        <row r="92">
          <cell r="B92">
            <v>213</v>
          </cell>
          <cell r="C92" t="str">
            <v>Канин Владислав</v>
          </cell>
          <cell r="D92" t="str">
            <v>02.10.1997</v>
          </cell>
          <cell r="E92" t="str">
            <v>1р</v>
          </cell>
          <cell r="F92" t="str">
            <v>Кировская</v>
          </cell>
          <cell r="G92" t="str">
            <v>Киров, ВятГУ</v>
          </cell>
          <cell r="H92" t="str">
            <v>Холстинина Н.Р.</v>
          </cell>
        </row>
        <row r="93">
          <cell r="B93">
            <v>218</v>
          </cell>
          <cell r="C93" t="str">
            <v>Скрябин Андрей</v>
          </cell>
          <cell r="D93" t="str">
            <v>22.11.1995</v>
          </cell>
          <cell r="E93" t="str">
            <v>1р</v>
          </cell>
          <cell r="F93" t="str">
            <v>Кировская</v>
          </cell>
          <cell r="G93" t="str">
            <v>Киров, ВятГУ</v>
          </cell>
          <cell r="H93" t="str">
            <v>Холстинина Н.Р.</v>
          </cell>
        </row>
        <row r="94">
          <cell r="B94">
            <v>219</v>
          </cell>
          <cell r="C94" t="str">
            <v>Сосегов Максим</v>
          </cell>
          <cell r="D94" t="str">
            <v>30.03.1998</v>
          </cell>
          <cell r="E94" t="str">
            <v>КМС</v>
          </cell>
          <cell r="F94" t="str">
            <v>Кировская</v>
          </cell>
          <cell r="G94" t="str">
            <v>Киров, ВятГУ</v>
          </cell>
          <cell r="H94" t="str">
            <v>Трушковы А.Н., М.В.</v>
          </cell>
        </row>
        <row r="95">
          <cell r="B95">
            <v>243</v>
          </cell>
          <cell r="C95" t="str">
            <v>Радзишевский Евгений</v>
          </cell>
          <cell r="D95" t="str">
            <v>13.02.1993</v>
          </cell>
          <cell r="E95" t="str">
            <v>КМС</v>
          </cell>
          <cell r="F95" t="str">
            <v>Мурманская</v>
          </cell>
          <cell r="G95" t="str">
            <v>Мурманск, МАГУ</v>
          </cell>
          <cell r="H95" t="str">
            <v>Ахметов А.Р., Фарутин Н.В.</v>
          </cell>
        </row>
        <row r="96">
          <cell r="B96">
            <v>224</v>
          </cell>
          <cell r="C96" t="str">
            <v>Григорченко Дмитрий</v>
          </cell>
          <cell r="D96" t="str">
            <v>08.02.1998</v>
          </cell>
          <cell r="E96" t="str">
            <v>КМС</v>
          </cell>
          <cell r="F96" t="str">
            <v>Ульяновская</v>
          </cell>
          <cell r="G96" t="str">
            <v xml:space="preserve">Ульяновск, УлГТУ </v>
          </cell>
          <cell r="H96" t="str">
            <v>Ковалев А.П.</v>
          </cell>
        </row>
        <row r="97">
          <cell r="B97">
            <v>223</v>
          </cell>
          <cell r="C97" t="str">
            <v>Юфимов Алексей</v>
          </cell>
          <cell r="D97" t="str">
            <v>05.06.1998</v>
          </cell>
          <cell r="E97" t="str">
            <v>КМС</v>
          </cell>
          <cell r="F97" t="str">
            <v>Ульяновская</v>
          </cell>
          <cell r="G97" t="str">
            <v xml:space="preserve">Ульяновск, УлГТУ </v>
          </cell>
          <cell r="H97" t="str">
            <v>Фомина А.В., Фомин А.С.</v>
          </cell>
        </row>
        <row r="98">
          <cell r="B98">
            <v>222</v>
          </cell>
          <cell r="C98" t="str">
            <v>Волков Вячеслав</v>
          </cell>
          <cell r="D98" t="str">
            <v>11.02.1997</v>
          </cell>
          <cell r="E98" t="str">
            <v>1р</v>
          </cell>
          <cell r="F98" t="str">
            <v>Ульяновская</v>
          </cell>
          <cell r="G98" t="str">
            <v xml:space="preserve">Ульяновск, УлГТУ </v>
          </cell>
          <cell r="H98" t="str">
            <v>Краснобаев А.А.</v>
          </cell>
        </row>
        <row r="99">
          <cell r="B99">
            <v>221</v>
          </cell>
          <cell r="C99" t="str">
            <v>Никитин Олег</v>
          </cell>
          <cell r="D99" t="str">
            <v>06.06.1997</v>
          </cell>
          <cell r="E99" t="str">
            <v>КМС</v>
          </cell>
          <cell r="F99" t="str">
            <v>Ульяновская</v>
          </cell>
          <cell r="G99" t="str">
            <v xml:space="preserve">Ульяновск, УлГТУ </v>
          </cell>
          <cell r="H99" t="str">
            <v>Маркин М.О.</v>
          </cell>
        </row>
        <row r="100">
          <cell r="B100">
            <v>229</v>
          </cell>
          <cell r="C100" t="str">
            <v>Харитонов Павел</v>
          </cell>
          <cell r="D100" t="str">
            <v>23.08.1998</v>
          </cell>
          <cell r="E100" t="str">
            <v>1р</v>
          </cell>
          <cell r="F100" t="str">
            <v>Ульяновская</v>
          </cell>
          <cell r="G100" t="str">
            <v xml:space="preserve">Ульяновск, УлГТУ </v>
          </cell>
          <cell r="H100" t="str">
            <v>Михалкин А.В.</v>
          </cell>
        </row>
        <row r="101">
          <cell r="B101">
            <v>228</v>
          </cell>
          <cell r="C101" t="str">
            <v>Тихонов Александр</v>
          </cell>
          <cell r="D101" t="str">
            <v>18.12.1998</v>
          </cell>
          <cell r="E101" t="str">
            <v>1р</v>
          </cell>
          <cell r="F101" t="str">
            <v>Ульяновская</v>
          </cell>
          <cell r="G101" t="str">
            <v xml:space="preserve">Ульяновск, УлГТУ </v>
          </cell>
          <cell r="H101" t="str">
            <v>Ковалев А.П.</v>
          </cell>
        </row>
        <row r="102">
          <cell r="B102">
            <v>227</v>
          </cell>
          <cell r="C102" t="str">
            <v>Хусаинов Айдар</v>
          </cell>
          <cell r="D102" t="str">
            <v>01.10.1998</v>
          </cell>
          <cell r="E102" t="str">
            <v>1р</v>
          </cell>
          <cell r="F102" t="str">
            <v>Ульяновская</v>
          </cell>
          <cell r="G102" t="str">
            <v xml:space="preserve">Ульяновск, УлГТУ </v>
          </cell>
          <cell r="H102" t="str">
            <v>Павлова Р.А.</v>
          </cell>
        </row>
        <row r="103">
          <cell r="B103">
            <v>226</v>
          </cell>
          <cell r="C103" t="str">
            <v>Еливанов Александр</v>
          </cell>
          <cell r="D103" t="str">
            <v>05.06.1997</v>
          </cell>
          <cell r="E103" t="str">
            <v>1р</v>
          </cell>
          <cell r="F103" t="str">
            <v>Ульяновская</v>
          </cell>
          <cell r="G103" t="str">
            <v xml:space="preserve">Ульяновск, УлГТУ </v>
          </cell>
          <cell r="H103" t="str">
            <v>Павлова Р.А.</v>
          </cell>
        </row>
        <row r="104">
          <cell r="B104">
            <v>225</v>
          </cell>
          <cell r="C104" t="str">
            <v>Савиров Олег</v>
          </cell>
          <cell r="D104" t="str">
            <v>22.05.1998</v>
          </cell>
          <cell r="E104" t="str">
            <v>1р</v>
          </cell>
          <cell r="F104" t="str">
            <v>Ульяновская</v>
          </cell>
          <cell r="G104" t="str">
            <v xml:space="preserve">Ульяновск, УлГТУ </v>
          </cell>
          <cell r="H104" t="str">
            <v>Фомина А.В., Фомин А.С.</v>
          </cell>
        </row>
        <row r="105">
          <cell r="B105">
            <v>211</v>
          </cell>
          <cell r="C105" t="str">
            <v>Скороход Дмитрий</v>
          </cell>
          <cell r="D105" t="str">
            <v>29.06.1991</v>
          </cell>
          <cell r="E105" t="str">
            <v>КМС</v>
          </cell>
          <cell r="F105" t="str">
            <v>Владимирская</v>
          </cell>
          <cell r="G105" t="str">
            <v xml:space="preserve">Владимир, ВлГУ </v>
          </cell>
          <cell r="H105" t="str">
            <v>Плотников П.Н.</v>
          </cell>
        </row>
        <row r="106">
          <cell r="B106">
            <v>196</v>
          </cell>
          <cell r="C106" t="str">
            <v>Борков Артем</v>
          </cell>
          <cell r="D106" t="str">
            <v>20.04.1998</v>
          </cell>
          <cell r="E106" t="str">
            <v>КМС</v>
          </cell>
          <cell r="F106" t="str">
            <v>Владимирская</v>
          </cell>
          <cell r="G106" t="str">
            <v xml:space="preserve">Владимир, ВлГУ </v>
          </cell>
          <cell r="H106" t="str">
            <v>Куфтырев А.Л.</v>
          </cell>
        </row>
        <row r="107">
          <cell r="B107">
            <v>198</v>
          </cell>
          <cell r="C107" t="str">
            <v>Трифонов Артем</v>
          </cell>
          <cell r="D107" t="str">
            <v>04.11.1995</v>
          </cell>
          <cell r="E107" t="str">
            <v>КМС</v>
          </cell>
          <cell r="F107" t="str">
            <v>Владимирская</v>
          </cell>
          <cell r="G107" t="str">
            <v xml:space="preserve">Владимир, ВлГУ </v>
          </cell>
          <cell r="H107" t="str">
            <v>Плотников П.Н.</v>
          </cell>
        </row>
        <row r="108">
          <cell r="B108">
            <v>199</v>
          </cell>
          <cell r="C108" t="str">
            <v>Кокурин Дмитрий</v>
          </cell>
          <cell r="D108" t="str">
            <v>29.06.1998</v>
          </cell>
          <cell r="E108" t="str">
            <v>КМС</v>
          </cell>
          <cell r="F108" t="str">
            <v>Владимирская</v>
          </cell>
          <cell r="G108" t="str">
            <v xml:space="preserve">Владимир, ВлГУ </v>
          </cell>
          <cell r="H108" t="str">
            <v>Терещенко А.В.</v>
          </cell>
        </row>
        <row r="109">
          <cell r="B109">
            <v>194</v>
          </cell>
          <cell r="C109" t="str">
            <v>Забавнов Артем</v>
          </cell>
          <cell r="D109" t="str">
            <v>03.05.1995</v>
          </cell>
          <cell r="E109" t="str">
            <v>1р</v>
          </cell>
          <cell r="F109" t="str">
            <v>Владимирская</v>
          </cell>
          <cell r="G109" t="str">
            <v xml:space="preserve">Владимир, ВлГУ </v>
          </cell>
          <cell r="H109" t="str">
            <v>Баринов А.С.</v>
          </cell>
        </row>
        <row r="110">
          <cell r="B110">
            <v>202</v>
          </cell>
          <cell r="C110" t="str">
            <v>Залавцев Иван</v>
          </cell>
          <cell r="D110" t="str">
            <v>01.11.1998</v>
          </cell>
          <cell r="E110" t="str">
            <v>2р</v>
          </cell>
          <cell r="F110" t="str">
            <v>Ярославская</v>
          </cell>
          <cell r="G110" t="str">
            <v xml:space="preserve">Ярославль, ЯрГУ им. П.Г. Демидова </v>
          </cell>
          <cell r="H110" t="str">
            <v>Таракановы Ю.Ф., А.В.</v>
          </cell>
        </row>
        <row r="111">
          <cell r="B111">
            <v>200</v>
          </cell>
          <cell r="C111" t="str">
            <v>Кошелев Виктор</v>
          </cell>
          <cell r="D111" t="str">
            <v>19.04.1997</v>
          </cell>
          <cell r="E111" t="str">
            <v>2р</v>
          </cell>
          <cell r="F111" t="str">
            <v>Ярославская</v>
          </cell>
          <cell r="G111" t="str">
            <v xml:space="preserve">Ярославль, ЯрГУ им. П.Г. Демидова </v>
          </cell>
          <cell r="H111" t="str">
            <v>Станкевич В.А.</v>
          </cell>
        </row>
        <row r="112">
          <cell r="B112">
            <v>192</v>
          </cell>
          <cell r="C112" t="str">
            <v>Егоров Дмитрий</v>
          </cell>
          <cell r="D112" t="str">
            <v>31.01.1997</v>
          </cell>
          <cell r="E112" t="str">
            <v>2р</v>
          </cell>
          <cell r="F112" t="str">
            <v>Ярославская</v>
          </cell>
          <cell r="G112" t="str">
            <v xml:space="preserve">Ярославль, ЯрГУ им. П.Г. Демидова </v>
          </cell>
          <cell r="H112" t="str">
            <v>Таракановы Ю.Ф., А.В.</v>
          </cell>
        </row>
        <row r="113">
          <cell r="B113">
            <v>189</v>
          </cell>
          <cell r="C113" t="str">
            <v>Балашов Михаил</v>
          </cell>
          <cell r="D113" t="str">
            <v>28.05.1997</v>
          </cell>
          <cell r="E113" t="str">
            <v>2р</v>
          </cell>
          <cell r="F113" t="str">
            <v>Ярославская</v>
          </cell>
          <cell r="G113" t="str">
            <v xml:space="preserve">Ярославль, ЯрГУ им. П.Г. Демидова </v>
          </cell>
          <cell r="H113" t="str">
            <v>Станкевич В.А.</v>
          </cell>
        </row>
        <row r="114">
          <cell r="B114">
            <v>191</v>
          </cell>
          <cell r="C114" t="str">
            <v>Тараканов Кирилл</v>
          </cell>
          <cell r="D114" t="str">
            <v>18.12.1996</v>
          </cell>
          <cell r="E114" t="str">
            <v>КМС</v>
          </cell>
          <cell r="F114" t="str">
            <v>Ярославская</v>
          </cell>
          <cell r="G114" t="str">
            <v xml:space="preserve">Ярославль, ЯрГУ им. П.Г. Демидова </v>
          </cell>
          <cell r="H114" t="str">
            <v>Таракановы Ю.Ф., А.В.</v>
          </cell>
        </row>
        <row r="115">
          <cell r="B115">
            <v>187</v>
          </cell>
          <cell r="C115" t="str">
            <v>Кротов Константин</v>
          </cell>
          <cell r="D115" t="str">
            <v>25.01.1997</v>
          </cell>
          <cell r="E115" t="str">
            <v>2р</v>
          </cell>
          <cell r="F115" t="str">
            <v>Ярославская</v>
          </cell>
          <cell r="G115" t="str">
            <v xml:space="preserve">Ярославль, ЯрГУ им. П.Г. Демидова </v>
          </cell>
          <cell r="H115" t="str">
            <v>Воронин Е.А.</v>
          </cell>
        </row>
        <row r="116">
          <cell r="B116">
            <v>186</v>
          </cell>
          <cell r="C116" t="str">
            <v>Шмелев Иван</v>
          </cell>
          <cell r="D116" t="str">
            <v>20.07.1997</v>
          </cell>
          <cell r="E116" t="str">
            <v>КМС</v>
          </cell>
          <cell r="F116" t="str">
            <v>Ярославская</v>
          </cell>
          <cell r="G116" t="str">
            <v xml:space="preserve">Ярославль, ЯрГУ им. П.Г. Демидова </v>
          </cell>
          <cell r="H116" t="str">
            <v>Таракановы Ю.Ф., А.В.</v>
          </cell>
        </row>
        <row r="117">
          <cell r="B117">
            <v>185</v>
          </cell>
          <cell r="C117" t="str">
            <v>Емельянов Леонид</v>
          </cell>
          <cell r="D117" t="str">
            <v>27.04.1994</v>
          </cell>
          <cell r="E117" t="str">
            <v>КМС</v>
          </cell>
          <cell r="F117" t="str">
            <v>Ярославская</v>
          </cell>
          <cell r="G117" t="str">
            <v xml:space="preserve">Ярославль, ЯрГУ им. П.Г. Демидова </v>
          </cell>
          <cell r="H117" t="str">
            <v>Хрущев И.Е.</v>
          </cell>
        </row>
        <row r="118">
          <cell r="B118">
            <v>184</v>
          </cell>
          <cell r="C118" t="str">
            <v>Котов Никита</v>
          </cell>
          <cell r="D118" t="str">
            <v>17.06.1998</v>
          </cell>
          <cell r="E118" t="str">
            <v>1р</v>
          </cell>
          <cell r="F118" t="str">
            <v>Ярославская</v>
          </cell>
          <cell r="G118" t="str">
            <v xml:space="preserve">Ярославль, ЯрГУ им. П.Г. Демидова </v>
          </cell>
          <cell r="H118" t="str">
            <v>Станкевич В.А.</v>
          </cell>
        </row>
        <row r="119">
          <cell r="B119">
            <v>190</v>
          </cell>
          <cell r="C119" t="str">
            <v>Костров Дмитрий</v>
          </cell>
          <cell r="D119" t="str">
            <v>01.11.1994</v>
          </cell>
          <cell r="E119" t="str">
            <v>1р</v>
          </cell>
          <cell r="F119" t="str">
            <v>Ярославская</v>
          </cell>
          <cell r="G119" t="str">
            <v xml:space="preserve">Ярославль, ЯрГУ им. П.Г. Демидова </v>
          </cell>
          <cell r="H119" t="str">
            <v>Круговой К.Н.</v>
          </cell>
        </row>
        <row r="120">
          <cell r="B120">
            <v>201</v>
          </cell>
          <cell r="C120" t="str">
            <v>Чирков Дмитрий</v>
          </cell>
          <cell r="D120" t="str">
            <v>24.04.1998</v>
          </cell>
          <cell r="E120" t="str">
            <v>2р</v>
          </cell>
          <cell r="F120" t="str">
            <v>Ярославская</v>
          </cell>
          <cell r="G120" t="str">
            <v xml:space="preserve">Ярославль, ЯрГУ им. П.Г. Демидова </v>
          </cell>
          <cell r="H120" t="str">
            <v>Воронин Е.А.</v>
          </cell>
        </row>
        <row r="121">
          <cell r="B121">
            <v>210</v>
          </cell>
          <cell r="C121" t="str">
            <v>Церковный Владислав</v>
          </cell>
          <cell r="D121" t="str">
            <v>18.12.1996</v>
          </cell>
          <cell r="E121" t="str">
            <v>1р</v>
          </cell>
          <cell r="F121" t="str">
            <v>Ярославская</v>
          </cell>
          <cell r="G121" t="str">
            <v xml:space="preserve">Ярославль, ЯрГУ им. П.Г. Демидова </v>
          </cell>
          <cell r="H121" t="str">
            <v>Скулябин А.Б.</v>
          </cell>
        </row>
        <row r="122">
          <cell r="B122">
            <v>283</v>
          </cell>
          <cell r="C122" t="str">
            <v>Ксенофонтов Сергей</v>
          </cell>
          <cell r="D122" t="str">
            <v>15.11.1991</v>
          </cell>
          <cell r="E122" t="str">
            <v>2р</v>
          </cell>
          <cell r="F122" t="str">
            <v>Ярославская</v>
          </cell>
          <cell r="G122" t="str">
            <v>Ярославль,ЯГТУ</v>
          </cell>
          <cell r="H122" t="str">
            <v>Клейменов А.Н.</v>
          </cell>
        </row>
        <row r="123">
          <cell r="B123">
            <v>181</v>
          </cell>
          <cell r="C123" t="str">
            <v>Новослугин Максим</v>
          </cell>
          <cell r="D123" t="str">
            <v>21.08.1995</v>
          </cell>
          <cell r="E123" t="str">
            <v>МС</v>
          </cell>
          <cell r="F123" t="str">
            <v xml:space="preserve">Вологодская </v>
          </cell>
          <cell r="G123" t="str">
            <v>ВоГУ - Вологда</v>
          </cell>
          <cell r="H123" t="str">
            <v>Синицкий А.Д., Франков А.А., Воробьева Н.Н.</v>
          </cell>
        </row>
        <row r="124">
          <cell r="B124">
            <v>182</v>
          </cell>
          <cell r="C124" t="str">
            <v>Росляков Данил</v>
          </cell>
          <cell r="D124" t="str">
            <v>04.11.1997</v>
          </cell>
          <cell r="E124" t="str">
            <v>МС</v>
          </cell>
          <cell r="F124" t="str">
            <v xml:space="preserve">Вологодская </v>
          </cell>
          <cell r="G124" t="str">
            <v>ВоГУ - Вологда</v>
          </cell>
          <cell r="H124" t="str">
            <v xml:space="preserve">Синицкий А.Д. </v>
          </cell>
        </row>
        <row r="125">
          <cell r="B125">
            <v>183</v>
          </cell>
          <cell r="C125" t="str">
            <v>Кошелев Александр</v>
          </cell>
          <cell r="D125" t="str">
            <v>16.01.1997</v>
          </cell>
          <cell r="E125" t="str">
            <v>КМС</v>
          </cell>
          <cell r="F125" t="str">
            <v xml:space="preserve">Вологодская </v>
          </cell>
          <cell r="G125" t="str">
            <v>ВоГУ - Вологда</v>
          </cell>
          <cell r="H125" t="str">
            <v>Кошелев Е.Ю.</v>
          </cell>
        </row>
        <row r="126">
          <cell r="B126">
            <v>282</v>
          </cell>
          <cell r="C126" t="str">
            <v>Куликов Александр</v>
          </cell>
          <cell r="D126" t="str">
            <v>05.08.1995</v>
          </cell>
          <cell r="E126" t="str">
            <v>1р</v>
          </cell>
          <cell r="F126" t="str">
            <v>Ярославская</v>
          </cell>
          <cell r="G126" t="str">
            <v xml:space="preserve">Япославль, ЯГМУ  </v>
          </cell>
          <cell r="H126" t="str">
            <v>Кузнецова Н.И.</v>
          </cell>
        </row>
        <row r="127">
          <cell r="B127">
            <v>275</v>
          </cell>
          <cell r="C127" t="str">
            <v>Аверкиев Алексей</v>
          </cell>
          <cell r="D127" t="str">
            <v>22.12.1998</v>
          </cell>
          <cell r="E127" t="str">
            <v>2р</v>
          </cell>
          <cell r="F127" t="str">
            <v>Ивановская</v>
          </cell>
          <cell r="G127" t="str">
            <v xml:space="preserve">Иваново, ИГХТУ </v>
          </cell>
          <cell r="H127" t="str">
            <v>Кокшарова И.В.</v>
          </cell>
        </row>
        <row r="128">
          <cell r="B128">
            <v>278</v>
          </cell>
          <cell r="C128" t="str">
            <v>Куранов Владислав</v>
          </cell>
          <cell r="D128" t="str">
            <v>19.09.1996</v>
          </cell>
          <cell r="E128" t="str">
            <v>1р</v>
          </cell>
          <cell r="F128" t="str">
            <v>Ивановская</v>
          </cell>
          <cell r="G128" t="str">
            <v xml:space="preserve">Иваново, ИГХТУ </v>
          </cell>
          <cell r="H128" t="str">
            <v>Костакова Н.Е.</v>
          </cell>
        </row>
        <row r="129">
          <cell r="B129">
            <v>298</v>
          </cell>
          <cell r="C129" t="str">
            <v>Гришин Артем</v>
          </cell>
          <cell r="D129" t="str">
            <v>24.11.1997</v>
          </cell>
          <cell r="E129" t="str">
            <v>2р</v>
          </cell>
          <cell r="F129" t="str">
            <v xml:space="preserve">Пензенская </v>
          </cell>
          <cell r="G129" t="str">
            <v xml:space="preserve">Пенза, ПензГТУ  </v>
          </cell>
          <cell r="H129" t="str">
            <v>Кабанова Н.С.</v>
          </cell>
        </row>
        <row r="130">
          <cell r="B130">
            <v>292</v>
          </cell>
          <cell r="C130" t="str">
            <v>Бахмутов Денис</v>
          </cell>
          <cell r="D130" t="str">
            <v>14.10.1996</v>
          </cell>
          <cell r="E130" t="str">
            <v>2р</v>
          </cell>
          <cell r="F130" t="str">
            <v xml:space="preserve">Пензенская </v>
          </cell>
          <cell r="G130" t="str">
            <v xml:space="preserve">Пенза, ПензГТУ  </v>
          </cell>
          <cell r="H130" t="str">
            <v>Болгов Л.В.</v>
          </cell>
        </row>
        <row r="131">
          <cell r="B131">
            <v>293</v>
          </cell>
          <cell r="C131" t="str">
            <v>Никулин Александр</v>
          </cell>
          <cell r="D131" t="str">
            <v>04.11.1995</v>
          </cell>
          <cell r="E131" t="str">
            <v>1р</v>
          </cell>
          <cell r="F131" t="str">
            <v xml:space="preserve">Пензенская </v>
          </cell>
          <cell r="G131" t="str">
            <v xml:space="preserve">Пенза, ПензГТУ  </v>
          </cell>
          <cell r="H131" t="str">
            <v>Гарынов А.А.</v>
          </cell>
        </row>
        <row r="132">
          <cell r="B132">
            <v>296</v>
          </cell>
          <cell r="C132" t="str">
            <v>Гусятников Борис</v>
          </cell>
          <cell r="D132" t="str">
            <v>12.01.1999</v>
          </cell>
          <cell r="E132" t="str">
            <v>2р</v>
          </cell>
          <cell r="F132" t="str">
            <v xml:space="preserve">Пензенская </v>
          </cell>
          <cell r="G132" t="str">
            <v xml:space="preserve">Пенза, ПензГТУ  </v>
          </cell>
          <cell r="H132" t="str">
            <v>Гарынов А.А.</v>
          </cell>
        </row>
        <row r="133">
          <cell r="B133">
            <v>297</v>
          </cell>
          <cell r="C133" t="str">
            <v>Мельников Георгий</v>
          </cell>
          <cell r="D133" t="str">
            <v>17.12.1996</v>
          </cell>
          <cell r="E133" t="str">
            <v>КМС</v>
          </cell>
          <cell r="F133" t="str">
            <v xml:space="preserve">Пензенская </v>
          </cell>
          <cell r="G133" t="str">
            <v xml:space="preserve">Пенза, ПензГТУ  </v>
          </cell>
          <cell r="H133" t="str">
            <v>Болгов Л.В.</v>
          </cell>
        </row>
        <row r="134">
          <cell r="B134">
            <v>307</v>
          </cell>
          <cell r="C134" t="str">
            <v>Жильцов Александр</v>
          </cell>
          <cell r="D134" t="str">
            <v>30.12.1995</v>
          </cell>
          <cell r="E134" t="str">
            <v>МС</v>
          </cell>
          <cell r="F134" t="str">
            <v>Тульская</v>
          </cell>
          <cell r="G134" t="str">
            <v xml:space="preserve">Тула, ТулГУ  </v>
          </cell>
          <cell r="H134" t="str">
            <v>Новова В.Н.</v>
          </cell>
        </row>
        <row r="135">
          <cell r="B135">
            <v>310</v>
          </cell>
          <cell r="C135" t="str">
            <v>Красавин Иван</v>
          </cell>
          <cell r="D135" t="str">
            <v>07.05.1998</v>
          </cell>
          <cell r="E135" t="str">
            <v>2р</v>
          </cell>
          <cell r="F135" t="str">
            <v>Тульская</v>
          </cell>
          <cell r="G135" t="str">
            <v xml:space="preserve">Тула, ТулГУ  </v>
          </cell>
          <cell r="H135" t="str">
            <v>Осетров А.И.</v>
          </cell>
        </row>
        <row r="136">
          <cell r="B136">
            <v>309</v>
          </cell>
          <cell r="C136" t="str">
            <v>Авдеев Егор</v>
          </cell>
          <cell r="D136" t="str">
            <v>27.05.1998</v>
          </cell>
          <cell r="E136" t="str">
            <v>1р</v>
          </cell>
          <cell r="F136" t="str">
            <v>Тульская</v>
          </cell>
          <cell r="G136" t="str">
            <v xml:space="preserve">Тула, ТулГУ  </v>
          </cell>
          <cell r="H136" t="str">
            <v>Осетров А.И.</v>
          </cell>
        </row>
        <row r="137">
          <cell r="B137">
            <v>308</v>
          </cell>
          <cell r="C137" t="str">
            <v>Котов Сергей</v>
          </cell>
          <cell r="D137" t="str">
            <v>30.07.1995</v>
          </cell>
          <cell r="E137" t="str">
            <v>2р</v>
          </cell>
          <cell r="F137" t="str">
            <v>Тульская</v>
          </cell>
          <cell r="G137" t="str">
            <v xml:space="preserve">Тула, ТулГУ  </v>
          </cell>
          <cell r="H137" t="str">
            <v>Осетров А.И.</v>
          </cell>
        </row>
        <row r="138">
          <cell r="B138">
            <v>306</v>
          </cell>
          <cell r="C138" t="str">
            <v>Серегин Вячеслав</v>
          </cell>
          <cell r="D138" t="str">
            <v>09.06.1999</v>
          </cell>
          <cell r="E138" t="str">
            <v>2р</v>
          </cell>
          <cell r="F138" t="str">
            <v>Тульская</v>
          </cell>
          <cell r="G138" t="str">
            <v xml:space="preserve">Тула, ТулГУ  </v>
          </cell>
          <cell r="H138" t="str">
            <v>Анисимов В.Н.</v>
          </cell>
        </row>
        <row r="139">
          <cell r="B139">
            <v>305</v>
          </cell>
          <cell r="C139" t="str">
            <v>Рожнов Артем</v>
          </cell>
          <cell r="D139" t="str">
            <v>03.03.1998</v>
          </cell>
          <cell r="E139" t="str">
            <v>КМС</v>
          </cell>
          <cell r="F139" t="str">
            <v>Тульская</v>
          </cell>
          <cell r="G139" t="str">
            <v xml:space="preserve">Тула, ТулГУ  </v>
          </cell>
          <cell r="H139" t="str">
            <v>Веселова С.Ю.</v>
          </cell>
        </row>
        <row r="140">
          <cell r="B140">
            <v>304</v>
          </cell>
          <cell r="C140" t="str">
            <v>Султанов Максим</v>
          </cell>
          <cell r="D140" t="str">
            <v>28.01.1998</v>
          </cell>
          <cell r="E140" t="str">
            <v>1р</v>
          </cell>
          <cell r="F140" t="str">
            <v>Тульская</v>
          </cell>
          <cell r="G140" t="str">
            <v xml:space="preserve">Тула, ТулГУ  </v>
          </cell>
          <cell r="H140" t="str">
            <v>Веселова С.Ю.</v>
          </cell>
        </row>
        <row r="141">
          <cell r="B141">
            <v>303</v>
          </cell>
          <cell r="C141" t="str">
            <v>Анисимов Александр</v>
          </cell>
          <cell r="D141" t="str">
            <v>21.12.1998</v>
          </cell>
          <cell r="E141" t="str">
            <v>КМС</v>
          </cell>
          <cell r="F141" t="str">
            <v>Тульская</v>
          </cell>
          <cell r="G141" t="str">
            <v xml:space="preserve">Тула, ТулГУ  </v>
          </cell>
          <cell r="H141" t="str">
            <v>Анисимов В.Н.</v>
          </cell>
        </row>
        <row r="142">
          <cell r="B142">
            <v>302</v>
          </cell>
          <cell r="C142" t="str">
            <v>Мухин Михаил</v>
          </cell>
          <cell r="D142" t="str">
            <v>07.05.1998</v>
          </cell>
          <cell r="E142" t="str">
            <v>1р</v>
          </cell>
          <cell r="F142" t="str">
            <v>Тульская</v>
          </cell>
          <cell r="G142" t="str">
            <v xml:space="preserve">Тула, ТулГУ  </v>
          </cell>
          <cell r="H142" t="str">
            <v>Гераськин О.В.</v>
          </cell>
        </row>
        <row r="143">
          <cell r="B143">
            <v>301</v>
          </cell>
          <cell r="C143" t="str">
            <v>Черняев Денис</v>
          </cell>
          <cell r="D143" t="str">
            <v>02.05.1996</v>
          </cell>
          <cell r="E143" t="str">
            <v>КМС</v>
          </cell>
          <cell r="F143" t="str">
            <v>Тульская</v>
          </cell>
          <cell r="G143" t="str">
            <v xml:space="preserve">Тула, ТулГУ  </v>
          </cell>
          <cell r="H143" t="str">
            <v>Осетров А.И.</v>
          </cell>
        </row>
        <row r="144">
          <cell r="B144">
            <v>230</v>
          </cell>
          <cell r="C144" t="str">
            <v>Полосков Антон</v>
          </cell>
          <cell r="D144" t="str">
            <v>24.04.1995</v>
          </cell>
          <cell r="E144" t="str">
            <v>КМС</v>
          </cell>
          <cell r="F144" t="str">
            <v xml:space="preserve">Архангельская </v>
          </cell>
          <cell r="G144" t="str">
            <v xml:space="preserve">Архангельск, САФУ им. М.В. Ломоносова  </v>
          </cell>
          <cell r="H144" t="str">
            <v>Мингалев А.Ю., Мингалева А.Г.</v>
          </cell>
        </row>
        <row r="145">
          <cell r="B145">
            <v>231</v>
          </cell>
          <cell r="C145" t="str">
            <v>Дуркин Никита</v>
          </cell>
          <cell r="D145" t="str">
            <v>18.07.1995</v>
          </cell>
          <cell r="E145" t="str">
            <v>КМС</v>
          </cell>
          <cell r="F145" t="str">
            <v xml:space="preserve">Архангельская </v>
          </cell>
          <cell r="G145" t="str">
            <v xml:space="preserve">Архангельск, САФУ им. М.В. Ломоносова  </v>
          </cell>
          <cell r="H145" t="str">
            <v>Мингалев А.Ю., Мингалева А.Г.</v>
          </cell>
        </row>
        <row r="146">
          <cell r="B146">
            <v>241</v>
          </cell>
          <cell r="C146" t="str">
            <v>Якубов Фарид</v>
          </cell>
          <cell r="D146" t="str">
            <v>24.12.1994</v>
          </cell>
          <cell r="E146" t="str">
            <v>1р</v>
          </cell>
          <cell r="F146" t="str">
            <v xml:space="preserve">Архангельская </v>
          </cell>
          <cell r="G146" t="str">
            <v xml:space="preserve">Архангельск, САФУ им. М.В. Ломоносова  </v>
          </cell>
          <cell r="H146" t="str">
            <v>Мингалев А.Ю., Мингалева А.Г.</v>
          </cell>
        </row>
        <row r="147">
          <cell r="B147">
            <v>234</v>
          </cell>
          <cell r="C147" t="str">
            <v>Лукша Владислав</v>
          </cell>
          <cell r="D147" t="str">
            <v>14.01.1996</v>
          </cell>
          <cell r="E147" t="str">
            <v>1р</v>
          </cell>
          <cell r="F147" t="str">
            <v xml:space="preserve">Архангельская </v>
          </cell>
          <cell r="G147" t="str">
            <v xml:space="preserve">Архангельск, САФУ им. М.В. Ломоносова  </v>
          </cell>
          <cell r="H147" t="str">
            <v>Чернов А.В.</v>
          </cell>
        </row>
        <row r="148">
          <cell r="B148">
            <v>235</v>
          </cell>
          <cell r="C148" t="str">
            <v>Стрелецкий Андрей</v>
          </cell>
          <cell r="D148" t="str">
            <v>21.07.1995</v>
          </cell>
          <cell r="E148" t="str">
            <v>1р</v>
          </cell>
          <cell r="F148" t="str">
            <v xml:space="preserve">Архангельская </v>
          </cell>
          <cell r="G148" t="str">
            <v xml:space="preserve">Архангельск, САФУ им. М.В. Ломоносова  </v>
          </cell>
          <cell r="H148" t="str">
            <v>Чернов А.В.</v>
          </cell>
        </row>
        <row r="149">
          <cell r="B149">
            <v>233</v>
          </cell>
          <cell r="C149" t="str">
            <v>Резник Иван</v>
          </cell>
          <cell r="D149" t="str">
            <v>07.10.1994</v>
          </cell>
          <cell r="E149" t="str">
            <v>КМС</v>
          </cell>
          <cell r="F149" t="str">
            <v xml:space="preserve">Архангельская </v>
          </cell>
          <cell r="G149" t="str">
            <v xml:space="preserve">Архангельск, САФУ им. М.В. Ломоносова  </v>
          </cell>
          <cell r="H149" t="str">
            <v>Чернов А.В.</v>
          </cell>
        </row>
        <row r="150">
          <cell r="B150">
            <v>240</v>
          </cell>
          <cell r="C150" t="str">
            <v>Бугаев Кирилл</v>
          </cell>
          <cell r="D150" t="str">
            <v>31.05.1998</v>
          </cell>
          <cell r="E150" t="str">
            <v>1р</v>
          </cell>
          <cell r="F150" t="str">
            <v xml:space="preserve">Архангельская </v>
          </cell>
          <cell r="G150" t="str">
            <v xml:space="preserve">Архангельск, САФУ им. М.В. Ломоносова  </v>
          </cell>
          <cell r="H150" t="str">
            <v>Брюхова О.Б.</v>
          </cell>
        </row>
        <row r="151">
          <cell r="B151">
            <v>232</v>
          </cell>
          <cell r="C151" t="str">
            <v>Шашков Ратибор</v>
          </cell>
          <cell r="D151" t="str">
            <v>09.01.1993</v>
          </cell>
          <cell r="E151" t="str">
            <v>2р</v>
          </cell>
          <cell r="F151" t="str">
            <v xml:space="preserve">Архангельская </v>
          </cell>
          <cell r="G151" t="str">
            <v xml:space="preserve">Архангельск, САФУ им. М.В. Ломоносова  </v>
          </cell>
          <cell r="H151" t="str">
            <v>Мингалев А.Г.</v>
          </cell>
        </row>
        <row r="152">
          <cell r="B152">
            <v>246</v>
          </cell>
          <cell r="C152" t="str">
            <v>Черноталов Александр</v>
          </cell>
          <cell r="D152" t="str">
            <v>31.05.1997</v>
          </cell>
          <cell r="E152" t="str">
            <v>КМС</v>
          </cell>
          <cell r="F152" t="str">
            <v>Калининградская</v>
          </cell>
          <cell r="G152" t="str">
            <v xml:space="preserve">Калининград, БФУ им. И. Канта  </v>
          </cell>
          <cell r="H152" t="str">
            <v>Балашов С.Г.</v>
          </cell>
        </row>
        <row r="153">
          <cell r="B153">
            <v>316</v>
          </cell>
          <cell r="C153" t="str">
            <v>Харенженков Сергей</v>
          </cell>
          <cell r="D153" t="str">
            <v>26.02.1997</v>
          </cell>
          <cell r="E153" t="str">
            <v>2р</v>
          </cell>
          <cell r="F153" t="str">
            <v xml:space="preserve">Калининградская </v>
          </cell>
          <cell r="G153" t="str">
            <v xml:space="preserve">Калининград, КГТУ  </v>
          </cell>
          <cell r="H153" t="str">
            <v>Луценко С.Я.</v>
          </cell>
        </row>
        <row r="154">
          <cell r="B154">
            <v>315</v>
          </cell>
          <cell r="C154" t="str">
            <v>Арсеенков Виктор</v>
          </cell>
          <cell r="D154" t="str">
            <v>28.03.1996</v>
          </cell>
          <cell r="E154" t="str">
            <v>1р</v>
          </cell>
          <cell r="F154" t="str">
            <v xml:space="preserve">Калининградская </v>
          </cell>
          <cell r="G154" t="str">
            <v xml:space="preserve">Калининград, КГТУ  </v>
          </cell>
          <cell r="H154" t="str">
            <v>Луценко С.Я.</v>
          </cell>
        </row>
        <row r="155">
          <cell r="B155">
            <v>314</v>
          </cell>
          <cell r="C155" t="str">
            <v>Матвеев Александр</v>
          </cell>
          <cell r="D155" t="str">
            <v>12.03.1999</v>
          </cell>
          <cell r="E155" t="str">
            <v>1р</v>
          </cell>
          <cell r="F155" t="str">
            <v xml:space="preserve">Калининградская </v>
          </cell>
          <cell r="G155" t="str">
            <v xml:space="preserve">Калининград, КГТУ  </v>
          </cell>
          <cell r="H155" t="str">
            <v>Балашов С.Г., Балашова В.А.</v>
          </cell>
        </row>
        <row r="156">
          <cell r="B156">
            <v>313</v>
          </cell>
          <cell r="C156" t="str">
            <v>Настенко Николай</v>
          </cell>
          <cell r="D156" t="str">
            <v>04.10.1995</v>
          </cell>
          <cell r="E156" t="str">
            <v>1р</v>
          </cell>
          <cell r="F156" t="str">
            <v xml:space="preserve">Калининградская </v>
          </cell>
          <cell r="G156" t="str">
            <v xml:space="preserve">Калининград, КГТУ  </v>
          </cell>
          <cell r="H156" t="str">
            <v>Балашов С.Г., Балашова В.А.</v>
          </cell>
        </row>
        <row r="157">
          <cell r="B157">
            <v>312</v>
          </cell>
          <cell r="C157" t="str">
            <v>Жуков Егор</v>
          </cell>
          <cell r="D157" t="str">
            <v>22.08.1995</v>
          </cell>
          <cell r="E157" t="str">
            <v>2р</v>
          </cell>
          <cell r="F157" t="str">
            <v xml:space="preserve">Калининградская </v>
          </cell>
          <cell r="G157" t="str">
            <v xml:space="preserve">Калининград, КГТУ  </v>
          </cell>
          <cell r="H157" t="str">
            <v>Луценко С.Я.</v>
          </cell>
        </row>
        <row r="158">
          <cell r="B158">
            <v>311</v>
          </cell>
          <cell r="C158" t="str">
            <v>Михеев Андрей</v>
          </cell>
          <cell r="D158" t="str">
            <v>06.05.1998</v>
          </cell>
          <cell r="E158" t="str">
            <v>КМС</v>
          </cell>
          <cell r="F158" t="str">
            <v xml:space="preserve">Калининградская </v>
          </cell>
          <cell r="G158" t="str">
            <v xml:space="preserve">Калининград, КГТУ  </v>
          </cell>
          <cell r="H158" t="str">
            <v>Сельская Л.М., Маляреви В.В.</v>
          </cell>
        </row>
        <row r="159">
          <cell r="B159">
            <v>255</v>
          </cell>
          <cell r="C159" t="str">
            <v>Веревкин Михаил</v>
          </cell>
          <cell r="D159" t="str">
            <v>28.06.1991</v>
          </cell>
          <cell r="E159" t="str">
            <v>МС</v>
          </cell>
          <cell r="F159" t="str">
            <v xml:space="preserve">Ивановская </v>
          </cell>
          <cell r="G159" t="str">
            <v xml:space="preserve">Иваново, ИГЭУ им. В.И. Ленина </v>
          </cell>
          <cell r="H159" t="str">
            <v>Мухин Е.И., ЗТР Клюгин С.П.</v>
          </cell>
        </row>
        <row r="160">
          <cell r="B160">
            <v>265</v>
          </cell>
          <cell r="C160" t="str">
            <v>Савченко Максим</v>
          </cell>
          <cell r="D160" t="str">
            <v>14.05.1999</v>
          </cell>
          <cell r="E160" t="str">
            <v>1р</v>
          </cell>
          <cell r="F160" t="str">
            <v xml:space="preserve">Ивановская </v>
          </cell>
          <cell r="G160" t="str">
            <v xml:space="preserve">Иваново, ИГЭУ им. В.И. Ленина </v>
          </cell>
          <cell r="H160" t="str">
            <v>Чахунов Е.И., Рябова И.Д.</v>
          </cell>
        </row>
        <row r="161">
          <cell r="B161">
            <v>266</v>
          </cell>
          <cell r="C161" t="str">
            <v>Сагдиев Рафик</v>
          </cell>
          <cell r="D161" t="str">
            <v>31.03.1996</v>
          </cell>
          <cell r="E161" t="str">
            <v>1р</v>
          </cell>
          <cell r="F161" t="str">
            <v xml:space="preserve">Ивановская </v>
          </cell>
          <cell r="G161" t="str">
            <v xml:space="preserve">Иваново, ИГЭУ им. В.И. Ленина </v>
          </cell>
          <cell r="H161" t="str">
            <v>Сафина Н.Ю., Иванченко С.Д.</v>
          </cell>
        </row>
        <row r="162">
          <cell r="B162">
            <v>264</v>
          </cell>
          <cell r="C162" t="str">
            <v>Рыбаков Михаил</v>
          </cell>
          <cell r="D162" t="str">
            <v>28.10.1993</v>
          </cell>
          <cell r="E162" t="str">
            <v>КМС</v>
          </cell>
          <cell r="F162" t="str">
            <v xml:space="preserve">Ивановская </v>
          </cell>
          <cell r="G162" t="str">
            <v xml:space="preserve">Иваново, ИГЭУ им. В.И. Ленина </v>
          </cell>
          <cell r="H162" t="str">
            <v>Гильмутдинов Ю.В.</v>
          </cell>
        </row>
        <row r="163">
          <cell r="B163">
            <v>267</v>
          </cell>
          <cell r="C163" t="str">
            <v>Учеваткин Дмитрий</v>
          </cell>
          <cell r="D163" t="str">
            <v>23.05.1995</v>
          </cell>
          <cell r="E163" t="str">
            <v>1р</v>
          </cell>
          <cell r="F163" t="str">
            <v xml:space="preserve">Ивановская </v>
          </cell>
          <cell r="G163" t="str">
            <v xml:space="preserve">Иваново, ИГЭУ им. В.И. Ленина </v>
          </cell>
          <cell r="H163" t="str">
            <v>Гильмутдинов Ю.В.</v>
          </cell>
        </row>
        <row r="164">
          <cell r="B164">
            <v>261</v>
          </cell>
          <cell r="C164" t="str">
            <v>Никонов Никита</v>
          </cell>
          <cell r="D164" t="str">
            <v>22.06.1995</v>
          </cell>
          <cell r="E164" t="str">
            <v>КМС</v>
          </cell>
          <cell r="F164" t="str">
            <v xml:space="preserve">Ивановская </v>
          </cell>
          <cell r="G164" t="str">
            <v xml:space="preserve">Иваново, ИГЭУ им. В.И. Ленина </v>
          </cell>
          <cell r="H164" t="str">
            <v>Гильмутдинов Ю.В.</v>
          </cell>
        </row>
        <row r="165">
          <cell r="B165">
            <v>263</v>
          </cell>
          <cell r="C165" t="str">
            <v>Пряхин Максим</v>
          </cell>
          <cell r="D165" t="str">
            <v>20.12.1994</v>
          </cell>
          <cell r="E165" t="str">
            <v>КМС</v>
          </cell>
          <cell r="F165" t="str">
            <v xml:space="preserve">Ивановская </v>
          </cell>
          <cell r="G165" t="str">
            <v xml:space="preserve">Иваново, ИГЭУ им. В.И. Ленина </v>
          </cell>
          <cell r="H165" t="str">
            <v>Маринина Н.Н., Баринов А.Н.</v>
          </cell>
        </row>
        <row r="166">
          <cell r="B166">
            <v>256</v>
          </cell>
          <cell r="C166" t="str">
            <v>Елохов Данила</v>
          </cell>
          <cell r="D166" t="str">
            <v>01.02.1998</v>
          </cell>
          <cell r="E166" t="str">
            <v>1р</v>
          </cell>
          <cell r="F166" t="str">
            <v xml:space="preserve">Ивановская </v>
          </cell>
          <cell r="G166" t="str">
            <v xml:space="preserve">Иваново, ИГЭУ им. В.И. Ленина </v>
          </cell>
          <cell r="H166" t="str">
            <v>Гильмутдинов Ю.В., Кашникова Т.А.</v>
          </cell>
        </row>
        <row r="167">
          <cell r="B167">
            <v>257</v>
          </cell>
          <cell r="C167" t="str">
            <v>Ефимов Дмитрий</v>
          </cell>
          <cell r="D167" t="str">
            <v>04.08.1993</v>
          </cell>
          <cell r="E167" t="str">
            <v>МС</v>
          </cell>
          <cell r="F167" t="str">
            <v xml:space="preserve">Ивановская </v>
          </cell>
          <cell r="G167" t="str">
            <v xml:space="preserve">Иваново, ИГЭУ им. В.И. Ленина </v>
          </cell>
          <cell r="H167" t="str">
            <v>Борисенко Е.М., Кондратьева Е.С.</v>
          </cell>
        </row>
        <row r="168">
          <cell r="B168">
            <v>258</v>
          </cell>
          <cell r="C168" t="str">
            <v>Кожирнов Владимир</v>
          </cell>
          <cell r="D168" t="str">
            <v>25.01.1995</v>
          </cell>
          <cell r="E168" t="str">
            <v>КМС</v>
          </cell>
          <cell r="F168" t="str">
            <v xml:space="preserve">Ивановская </v>
          </cell>
          <cell r="G168" t="str">
            <v xml:space="preserve">Иваново, ИГЭУ им. В.И. Ленина </v>
          </cell>
          <cell r="H168" t="str">
            <v>Суханов Е.Н.</v>
          </cell>
        </row>
        <row r="169">
          <cell r="B169">
            <v>259</v>
          </cell>
          <cell r="C169" t="str">
            <v>Кузьмин Михаил</v>
          </cell>
          <cell r="D169" t="str">
            <v>19.06.1997</v>
          </cell>
          <cell r="E169" t="str">
            <v>1р</v>
          </cell>
          <cell r="F169" t="str">
            <v xml:space="preserve">Ивановская </v>
          </cell>
          <cell r="G169" t="str">
            <v xml:space="preserve">Иваново, ИГЭУ им. В.И. Ленина </v>
          </cell>
          <cell r="H169" t="str">
            <v xml:space="preserve">Чахунов Е.И. </v>
          </cell>
        </row>
        <row r="170">
          <cell r="B170">
            <v>268</v>
          </cell>
          <cell r="C170" t="str">
            <v>Шальнов Илья</v>
          </cell>
          <cell r="D170" t="str">
            <v>26.04.1997</v>
          </cell>
          <cell r="E170" t="str">
            <v>1р</v>
          </cell>
          <cell r="F170" t="str">
            <v xml:space="preserve">Ивановская </v>
          </cell>
          <cell r="G170" t="str">
            <v xml:space="preserve">Иваново, ИГЭУ им. В.И. Ленина </v>
          </cell>
          <cell r="H170" t="str">
            <v xml:space="preserve">Чахунов Е.И. </v>
          </cell>
        </row>
        <row r="171">
          <cell r="B171">
            <v>260</v>
          </cell>
          <cell r="C171" t="str">
            <v>Михайлов Никита</v>
          </cell>
          <cell r="D171" t="str">
            <v>24.04.1998</v>
          </cell>
          <cell r="E171" t="str">
            <v>КМС</v>
          </cell>
          <cell r="F171" t="str">
            <v xml:space="preserve">Ивановская </v>
          </cell>
          <cell r="G171" t="str">
            <v xml:space="preserve">Иваново, ИГЭУ им. В.И. Ленина </v>
          </cell>
          <cell r="H171" t="str">
            <v>Кузинов Н.В., Белов А.С.</v>
          </cell>
        </row>
        <row r="172">
          <cell r="B172">
            <v>272</v>
          </cell>
          <cell r="C172" t="str">
            <v>Саид Саидов</v>
          </cell>
          <cell r="D172" t="str">
            <v>01.01.1993</v>
          </cell>
          <cell r="E172" t="str">
            <v>КМС</v>
          </cell>
          <cell r="F172" t="str">
            <v>Ставрополький край</v>
          </cell>
          <cell r="G172" t="str">
            <v>Кисловодск, УОР</v>
          </cell>
          <cell r="H172" t="str">
            <v>Торгов Е.Н., Маринина Н.Н.</v>
          </cell>
        </row>
        <row r="173">
          <cell r="B173">
            <v>262</v>
          </cell>
          <cell r="C173" t="str">
            <v>Орлов Кирилл</v>
          </cell>
          <cell r="D173" t="str">
            <v>17.10.1998</v>
          </cell>
          <cell r="E173" t="str">
            <v>1р</v>
          </cell>
          <cell r="F173" t="str">
            <v xml:space="preserve">Ивановская </v>
          </cell>
          <cell r="G173" t="str">
            <v xml:space="preserve">Иваново, ИГЭУ им. В.И. Ленина </v>
          </cell>
          <cell r="H173" t="str">
            <v>Гильмутдинов Ю.В., Лукичев А.В.</v>
          </cell>
        </row>
        <row r="174">
          <cell r="B174">
            <v>271</v>
          </cell>
          <cell r="C174" t="str">
            <v>Некрасов Александр</v>
          </cell>
          <cell r="D174" t="str">
            <v>16.04.1997</v>
          </cell>
          <cell r="E174" t="str">
            <v>1р</v>
          </cell>
          <cell r="F174" t="str">
            <v xml:space="preserve">Ивановская </v>
          </cell>
          <cell r="G174" t="str">
            <v xml:space="preserve">Иваново, ИГЭУ им. В.И. Ленина </v>
          </cell>
          <cell r="H174" t="str">
            <v>Магницкий М.В., Магницкая С.А.</v>
          </cell>
        </row>
        <row r="175">
          <cell r="B175">
            <v>269</v>
          </cell>
          <cell r="C175" t="str">
            <v>Ежов Сергей</v>
          </cell>
          <cell r="D175" t="str">
            <v>15.03.1996</v>
          </cell>
          <cell r="F175" t="str">
            <v xml:space="preserve">Ивановская </v>
          </cell>
          <cell r="G175" t="str">
            <v xml:space="preserve">Иваново, ИГЭУ им. В.И. Ленина </v>
          </cell>
          <cell r="H175" t="str">
            <v>Белов А.С.</v>
          </cell>
        </row>
        <row r="176">
          <cell r="B176">
            <v>328</v>
          </cell>
          <cell r="C176" t="str">
            <v>Коновалов Александр</v>
          </cell>
          <cell r="D176" t="str">
            <v>1998</v>
          </cell>
          <cell r="E176" t="str">
            <v>1р</v>
          </cell>
          <cell r="F176" t="str">
            <v>Санкт-Петербург</v>
          </cell>
          <cell r="G176" t="str">
            <v>Санкт-Петербург, ПГУПС</v>
          </cell>
          <cell r="H176" t="str">
            <v>Михайлов А.А.</v>
          </cell>
        </row>
        <row r="177">
          <cell r="B177">
            <v>322</v>
          </cell>
          <cell r="C177" t="str">
            <v>Шагалеев Марсель</v>
          </cell>
          <cell r="D177" t="str">
            <v>15.01.1999</v>
          </cell>
          <cell r="E177" t="str">
            <v>КМС</v>
          </cell>
          <cell r="F177" t="str">
            <v>Республика Чувашии</v>
          </cell>
          <cell r="G177" t="str">
            <v xml:space="preserve">Чебоксары, ЧГПУ им. И.Я. Яковлева </v>
          </cell>
          <cell r="H177" t="str">
            <v>Давалов В.Н.</v>
          </cell>
        </row>
        <row r="178">
          <cell r="B178">
            <v>329</v>
          </cell>
          <cell r="C178" t="str">
            <v>Краснов Павел</v>
          </cell>
          <cell r="D178" t="str">
            <v>15.11.1995</v>
          </cell>
          <cell r="E178" t="str">
            <v>КМС</v>
          </cell>
          <cell r="F178" t="str">
            <v>Республика Чувашии</v>
          </cell>
          <cell r="G178" t="str">
            <v xml:space="preserve">Чебоксары, ЧГПУ им. И.Я. Яковлева </v>
          </cell>
          <cell r="H178" t="str">
            <v>Архипова Г.И.</v>
          </cell>
        </row>
        <row r="179">
          <cell r="B179">
            <v>320</v>
          </cell>
          <cell r="C179" t="str">
            <v>Спиридонов Сергей</v>
          </cell>
          <cell r="D179" t="str">
            <v>31.07.1996</v>
          </cell>
          <cell r="E179" t="str">
            <v>1р</v>
          </cell>
          <cell r="F179" t="str">
            <v>Республика Чувашии</v>
          </cell>
          <cell r="G179" t="str">
            <v xml:space="preserve">Чебоксары, ЧГПУ им. И.Я. Яковлева </v>
          </cell>
          <cell r="H179" t="str">
            <v>Петров А.С.</v>
          </cell>
        </row>
        <row r="180">
          <cell r="B180">
            <v>324</v>
          </cell>
          <cell r="C180" t="str">
            <v>Васильев Алексей</v>
          </cell>
          <cell r="D180" t="str">
            <v>25.08.1997</v>
          </cell>
          <cell r="E180" t="str">
            <v>КМС</v>
          </cell>
          <cell r="F180" t="str">
            <v>Республика Чувашии</v>
          </cell>
          <cell r="G180" t="str">
            <v xml:space="preserve">Чебоксары, ЧГПУ им. И.Я. Яковлева </v>
          </cell>
          <cell r="H180" t="str">
            <v>Трофимов В.В.</v>
          </cell>
        </row>
        <row r="181">
          <cell r="B181">
            <v>323</v>
          </cell>
          <cell r="C181" t="str">
            <v>Киргизов Михаил</v>
          </cell>
          <cell r="D181" t="str">
            <v>11.05.1998</v>
          </cell>
          <cell r="E181" t="str">
            <v>1р</v>
          </cell>
          <cell r="F181" t="str">
            <v>Республика Чувашии</v>
          </cell>
          <cell r="G181" t="str">
            <v xml:space="preserve">Чебоксары, ЧГПУ им. И.Я. Яковлева </v>
          </cell>
          <cell r="H181" t="str">
            <v>Давалов В.Н.</v>
          </cell>
        </row>
        <row r="182">
          <cell r="B182">
            <v>330</v>
          </cell>
          <cell r="C182" t="str">
            <v>Новиков Александр</v>
          </cell>
          <cell r="D182" t="str">
            <v>01.09.1995</v>
          </cell>
          <cell r="E182" t="str">
            <v>МС</v>
          </cell>
          <cell r="F182" t="str">
            <v>Республика Чувашии</v>
          </cell>
          <cell r="G182" t="str">
            <v xml:space="preserve">Чебоксары, ЧГПУ им. И.Я. Яковлева </v>
          </cell>
          <cell r="H182" t="str">
            <v>Давалов В.Н.</v>
          </cell>
        </row>
        <row r="183">
          <cell r="B183">
            <v>332</v>
          </cell>
          <cell r="C183" t="str">
            <v>Дятлов Кирилл</v>
          </cell>
          <cell r="D183" t="str">
            <v>25.07.1997</v>
          </cell>
          <cell r="E183" t="str">
            <v>КМС</v>
          </cell>
          <cell r="F183" t="str">
            <v xml:space="preserve">Республика Татарстан </v>
          </cell>
          <cell r="G183" t="str">
            <v xml:space="preserve">Казань, ФГБОУ ВО ПГАФКСиТ </v>
          </cell>
          <cell r="H183" t="str">
            <v>Павлов И.Л.</v>
          </cell>
        </row>
        <row r="184">
          <cell r="B184">
            <v>333</v>
          </cell>
          <cell r="C184" t="str">
            <v>Майданчик Рефаил</v>
          </cell>
          <cell r="D184" t="str">
            <v>02.09.1995</v>
          </cell>
          <cell r="E184" t="str">
            <v>КМС</v>
          </cell>
          <cell r="F184" t="str">
            <v xml:space="preserve">Республика Татарстан </v>
          </cell>
          <cell r="G184" t="str">
            <v xml:space="preserve">Казань, ФГБОУ ВО ПГАФКСиТ </v>
          </cell>
          <cell r="H184" t="str">
            <v>ЗТР Яшин А.Н.</v>
          </cell>
        </row>
        <row r="185">
          <cell r="B185">
            <v>337</v>
          </cell>
          <cell r="C185" t="str">
            <v>Неустроев Данил</v>
          </cell>
          <cell r="D185" t="str">
            <v>21.11.1997</v>
          </cell>
          <cell r="E185" t="str">
            <v>КМС</v>
          </cell>
          <cell r="F185" t="str">
            <v xml:space="preserve">Республика Татарстан </v>
          </cell>
          <cell r="G185" t="str">
            <v xml:space="preserve">Казань, ФГБОУ ВО ПГАФКСиТ </v>
          </cell>
          <cell r="H185" t="str">
            <v>Вострикова И.А.</v>
          </cell>
        </row>
        <row r="186">
          <cell r="B186">
            <v>336</v>
          </cell>
          <cell r="C186" t="str">
            <v>Садиков Нияз</v>
          </cell>
          <cell r="D186" t="str">
            <v>31.01.1997</v>
          </cell>
          <cell r="E186" t="str">
            <v>КМС</v>
          </cell>
          <cell r="F186" t="str">
            <v xml:space="preserve">Республика Татарстан </v>
          </cell>
          <cell r="G186" t="str">
            <v xml:space="preserve">Казань, ФГБОУ ВО ПГАФКСиТ </v>
          </cell>
          <cell r="H186" t="str">
            <v>Фахриев М.М.</v>
          </cell>
        </row>
        <row r="187">
          <cell r="B187">
            <v>334</v>
          </cell>
          <cell r="C187" t="str">
            <v>Вазиев Региль</v>
          </cell>
          <cell r="D187" t="str">
            <v>02.12.1991</v>
          </cell>
          <cell r="E187" t="str">
            <v>КМС</v>
          </cell>
          <cell r="F187" t="str">
            <v xml:space="preserve">Республика Татарстан </v>
          </cell>
          <cell r="G187" t="str">
            <v xml:space="preserve">Казань, ФГБОУ ВО ПГАФКСиТ </v>
          </cell>
          <cell r="H187" t="str">
            <v>Барышников А.С., Шафиков В.В.</v>
          </cell>
        </row>
        <row r="188">
          <cell r="B188">
            <v>335</v>
          </cell>
          <cell r="C188" t="str">
            <v>Газизов Альберт</v>
          </cell>
          <cell r="D188" t="str">
            <v>13.04.1998</v>
          </cell>
          <cell r="E188" t="str">
            <v>1р</v>
          </cell>
          <cell r="F188" t="str">
            <v xml:space="preserve">Республика Татарстан </v>
          </cell>
          <cell r="G188" t="str">
            <v xml:space="preserve">Казань, ФГБОУ ВО ПГАФКСиТ </v>
          </cell>
          <cell r="H188" t="str">
            <v>Губайдулин Р.Р.</v>
          </cell>
        </row>
        <row r="189">
          <cell r="B189">
            <v>338</v>
          </cell>
          <cell r="C189" t="str">
            <v>Зубов Илья</v>
          </cell>
          <cell r="D189" t="str">
            <v>01.11.1995</v>
          </cell>
          <cell r="E189" t="str">
            <v>КМС</v>
          </cell>
          <cell r="F189" t="str">
            <v xml:space="preserve">Республика Татарстан </v>
          </cell>
          <cell r="G189" t="str">
            <v xml:space="preserve">Казань, ФГБОУ ВО ПГАФКСиТ </v>
          </cell>
          <cell r="H189" t="str">
            <v>Павлов И.Л.</v>
          </cell>
        </row>
        <row r="190">
          <cell r="B190">
            <v>347</v>
          </cell>
          <cell r="C190" t="str">
            <v>Волков Дмитрий</v>
          </cell>
          <cell r="D190" t="str">
            <v>25.10.1994</v>
          </cell>
          <cell r="E190" t="str">
            <v>КМС</v>
          </cell>
          <cell r="F190" t="str">
            <v>Москва</v>
          </cell>
          <cell r="G190" t="str">
            <v>Москва, МГПУ</v>
          </cell>
          <cell r="H190" t="str">
            <v>Иванов В.М.</v>
          </cell>
        </row>
      </sheetData>
      <sheetData sheetId="23">
        <row r="1">
          <cell r="I1" t="str">
            <v>вид</v>
          </cell>
        </row>
        <row r="2">
          <cell r="B2" t="str">
            <v>Номер</v>
          </cell>
          <cell r="C2" t="str">
            <v>Фамилия, имя</v>
          </cell>
          <cell r="D2" t="str">
            <v>г.р.</v>
          </cell>
          <cell r="E2" t="str">
            <v>разряд</v>
          </cell>
          <cell r="F2" t="str">
            <v>Территория</v>
          </cell>
          <cell r="G2" t="str">
            <v>Организация</v>
          </cell>
          <cell r="H2" t="str">
            <v>Ф.И.О. тренера</v>
          </cell>
          <cell r="I2" t="str">
            <v>1день</v>
          </cell>
        </row>
        <row r="3">
          <cell r="B3">
            <v>6</v>
          </cell>
          <cell r="C3" t="str">
            <v>Шамова Дарья</v>
          </cell>
          <cell r="D3" t="str">
            <v>04.12.1995</v>
          </cell>
          <cell r="E3" t="str">
            <v>1р</v>
          </cell>
          <cell r="F3" t="str">
            <v>Республика Марий Эл</v>
          </cell>
          <cell r="G3" t="str">
            <v>Йошкар-Ола, ПГТУ</v>
          </cell>
          <cell r="H3" t="str">
            <v>Соколов В.Г.</v>
          </cell>
          <cell r="I3">
            <v>60</v>
          </cell>
        </row>
        <row r="4">
          <cell r="B4">
            <v>7</v>
          </cell>
          <cell r="C4" t="str">
            <v>Зайцева Дарья</v>
          </cell>
          <cell r="D4" t="str">
            <v>03.02.1996</v>
          </cell>
          <cell r="E4" t="str">
            <v>2р</v>
          </cell>
          <cell r="F4" t="str">
            <v>Республика Марий Эл</v>
          </cell>
          <cell r="G4" t="str">
            <v>Йошкар-Ола, ПГТУ</v>
          </cell>
          <cell r="H4" t="str">
            <v>Соколов В.Г.</v>
          </cell>
          <cell r="I4">
            <v>400</v>
          </cell>
        </row>
        <row r="5">
          <cell r="B5">
            <v>5</v>
          </cell>
          <cell r="C5" t="str">
            <v>Кожина Наталья</v>
          </cell>
          <cell r="D5" t="str">
            <v>28.09.1995</v>
          </cell>
          <cell r="E5" t="str">
            <v>1р</v>
          </cell>
          <cell r="F5" t="str">
            <v>Республика Марий Эл</v>
          </cell>
          <cell r="G5" t="str">
            <v>Йошкар-Ола, ПГТУ</v>
          </cell>
          <cell r="H5" t="str">
            <v>Соколов В.Г.</v>
          </cell>
          <cell r="I5">
            <v>60</v>
          </cell>
        </row>
        <row r="6">
          <cell r="B6">
            <v>4</v>
          </cell>
          <cell r="C6" t="str">
            <v>Еруткина Наталья</v>
          </cell>
          <cell r="D6" t="str">
            <v>24.12.1998</v>
          </cell>
          <cell r="E6" t="str">
            <v>2р</v>
          </cell>
          <cell r="F6" t="str">
            <v>Республика Марий Эл</v>
          </cell>
          <cell r="G6" t="str">
            <v>Йошкар-Ола, ПГТУ</v>
          </cell>
          <cell r="H6" t="str">
            <v>Соколов В.Г.</v>
          </cell>
          <cell r="I6">
            <v>400</v>
          </cell>
        </row>
        <row r="7">
          <cell r="B7">
            <v>3</v>
          </cell>
          <cell r="C7" t="str">
            <v>Бусыгина Лада</v>
          </cell>
          <cell r="D7" t="str">
            <v>24.12.1991</v>
          </cell>
          <cell r="E7" t="str">
            <v>1р</v>
          </cell>
          <cell r="F7" t="str">
            <v>Республика Марий Эл</v>
          </cell>
          <cell r="G7" t="str">
            <v>Йошкар-Ола, ПГТУ</v>
          </cell>
          <cell r="H7" t="str">
            <v>Соколов В.Г.</v>
          </cell>
          <cell r="I7">
            <v>60</v>
          </cell>
        </row>
        <row r="8">
          <cell r="B8">
            <v>22</v>
          </cell>
          <cell r="C8" t="str">
            <v>Степкова Дарья</v>
          </cell>
          <cell r="D8" t="str">
            <v>12.04.1998</v>
          </cell>
          <cell r="E8" t="str">
            <v>1р</v>
          </cell>
          <cell r="F8" t="str">
            <v>Приморский край</v>
          </cell>
          <cell r="G8" t="str">
            <v>Владивосток, ДВФУ</v>
          </cell>
          <cell r="H8" t="str">
            <v>Кузина Т.Н.</v>
          </cell>
          <cell r="I8" t="str">
            <v>2000 с/п</v>
          </cell>
        </row>
        <row r="9">
          <cell r="B9">
            <v>23</v>
          </cell>
          <cell r="C9" t="str">
            <v>Кузовкина Наталья</v>
          </cell>
          <cell r="D9" t="str">
            <v>03.12.1998</v>
          </cell>
          <cell r="E9" t="str">
            <v>1р</v>
          </cell>
          <cell r="F9" t="str">
            <v>Приморский край</v>
          </cell>
          <cell r="G9" t="str">
            <v>Владивосток, ДВФУ</v>
          </cell>
          <cell r="H9" t="str">
            <v>Кузина Т.Н., Загинай Ю.А.</v>
          </cell>
          <cell r="I9" t="str">
            <v>60с/б</v>
          </cell>
        </row>
        <row r="10">
          <cell r="B10">
            <v>24</v>
          </cell>
          <cell r="C10" t="str">
            <v>Мячикова Виктория</v>
          </cell>
          <cell r="D10" t="str">
            <v>02.10.1995</v>
          </cell>
          <cell r="E10" t="str">
            <v>1р</v>
          </cell>
          <cell r="F10" t="str">
            <v>Приморский край</v>
          </cell>
          <cell r="G10" t="str">
            <v>Владивосток, ДВФУ</v>
          </cell>
          <cell r="H10" t="str">
            <v>Кузина Т.Н.</v>
          </cell>
          <cell r="I10">
            <v>1500</v>
          </cell>
        </row>
        <row r="11">
          <cell r="B11">
            <v>25</v>
          </cell>
          <cell r="C11" t="str">
            <v>Черных Арина</v>
          </cell>
          <cell r="D11" t="str">
            <v>05.10.1998</v>
          </cell>
          <cell r="E11" t="str">
            <v>1р</v>
          </cell>
          <cell r="F11" t="str">
            <v>Приморский край</v>
          </cell>
          <cell r="G11" t="str">
            <v>Владивосток, ДВФУ</v>
          </cell>
          <cell r="H11" t="str">
            <v>Анисимов В.Н.</v>
          </cell>
          <cell r="I11">
            <v>400</v>
          </cell>
        </row>
        <row r="12">
          <cell r="B12">
            <v>350</v>
          </cell>
          <cell r="C12" t="str">
            <v>Переверзева Александра</v>
          </cell>
          <cell r="D12" t="str">
            <v>23.03.1998</v>
          </cell>
          <cell r="E12" t="str">
            <v>КМС</v>
          </cell>
          <cell r="F12" t="str">
            <v>Приморский край</v>
          </cell>
          <cell r="G12" t="str">
            <v>Владивосток, ДВФУ</v>
          </cell>
          <cell r="H12" t="str">
            <v>Кубарев А.Э.</v>
          </cell>
          <cell r="I12">
            <v>60</v>
          </cell>
        </row>
        <row r="13">
          <cell r="B13">
            <v>30</v>
          </cell>
          <cell r="C13" t="str">
            <v>Спиридонова Юлия</v>
          </cell>
          <cell r="D13" t="str">
            <v>06.03.1993</v>
          </cell>
          <cell r="E13" t="str">
            <v>МС</v>
          </cell>
          <cell r="F13" t="str">
            <v>Приморский край</v>
          </cell>
          <cell r="G13" t="str">
            <v>Владивосток, ДВФУ</v>
          </cell>
          <cell r="H13" t="str">
            <v>Иваровский А.Н.</v>
          </cell>
          <cell r="I13">
            <v>400</v>
          </cell>
        </row>
        <row r="14">
          <cell r="B14">
            <v>31</v>
          </cell>
          <cell r="C14" t="str">
            <v>Нуянзина Анна</v>
          </cell>
          <cell r="D14" t="str">
            <v>10.03.1994</v>
          </cell>
          <cell r="E14" t="str">
            <v>КМС</v>
          </cell>
          <cell r="F14" t="str">
            <v>Приморский край</v>
          </cell>
          <cell r="G14" t="str">
            <v>Владивосток, ДВФУ</v>
          </cell>
          <cell r="H14" t="str">
            <v>Ерченко Е.Н.</v>
          </cell>
          <cell r="I14" t="str">
            <v>60с/б</v>
          </cell>
        </row>
        <row r="15">
          <cell r="B15">
            <v>33</v>
          </cell>
          <cell r="C15" t="str">
            <v>Ерёмина Анастасия</v>
          </cell>
          <cell r="D15" t="str">
            <v>13.05.1993</v>
          </cell>
          <cell r="E15" t="str">
            <v>МС</v>
          </cell>
          <cell r="F15" t="str">
            <v>Приморский край</v>
          </cell>
          <cell r="G15" t="str">
            <v>Владивосток, ДВФУ</v>
          </cell>
          <cell r="H15" t="str">
            <v>Кретов В.К.</v>
          </cell>
          <cell r="I15" t="str">
            <v>тройной</v>
          </cell>
        </row>
        <row r="16">
          <cell r="B16">
            <v>34</v>
          </cell>
          <cell r="C16" t="str">
            <v>Рахматулина Кристина</v>
          </cell>
          <cell r="D16" t="str">
            <v>04.01.1997</v>
          </cell>
          <cell r="E16" t="str">
            <v>КМС</v>
          </cell>
          <cell r="F16" t="str">
            <v>Приморский край</v>
          </cell>
          <cell r="G16" t="str">
            <v>Владивосток, ДВФУ</v>
          </cell>
          <cell r="H16" t="str">
            <v>Зорин Д.С.</v>
          </cell>
          <cell r="I16">
            <v>1500</v>
          </cell>
        </row>
        <row r="17">
          <cell r="B17">
            <v>39</v>
          </cell>
          <cell r="C17" t="str">
            <v>Матюшкина Ирина</v>
          </cell>
          <cell r="D17" t="str">
            <v>02.06.1998</v>
          </cell>
          <cell r="E17" t="str">
            <v>КМС</v>
          </cell>
          <cell r="F17" t="str">
            <v>Самарская</v>
          </cell>
          <cell r="G17" t="str">
            <v>Самара, СУ им. Королёва С.П.</v>
          </cell>
          <cell r="H17" t="str">
            <v>Зайцев И.С.</v>
          </cell>
          <cell r="I17" t="str">
            <v>60с/б</v>
          </cell>
        </row>
        <row r="18">
          <cell r="B18">
            <v>37</v>
          </cell>
          <cell r="C18" t="str">
            <v>Денисюк Алина</v>
          </cell>
          <cell r="D18" t="str">
            <v>15.11.1994</v>
          </cell>
          <cell r="E18" t="str">
            <v>1р</v>
          </cell>
          <cell r="F18" t="str">
            <v>Самарская</v>
          </cell>
          <cell r="G18" t="str">
            <v>Самара, СУ им. Королёва С.П.</v>
          </cell>
          <cell r="H18" t="str">
            <v>Кальбердин И.С., Лобачев В.С.</v>
          </cell>
          <cell r="I18">
            <v>60</v>
          </cell>
        </row>
        <row r="19">
          <cell r="B19">
            <v>38</v>
          </cell>
          <cell r="C19" t="str">
            <v>Вавренюк Мария</v>
          </cell>
          <cell r="D19" t="str">
            <v>04.03.1997</v>
          </cell>
          <cell r="E19" t="str">
            <v>1р</v>
          </cell>
          <cell r="F19" t="str">
            <v>Самарская</v>
          </cell>
          <cell r="G19" t="str">
            <v>Самара, СУ им. Королёва С.П.</v>
          </cell>
          <cell r="H19" t="str">
            <v>Лобачева Е.Н.</v>
          </cell>
          <cell r="I19">
            <v>1500</v>
          </cell>
        </row>
        <row r="20">
          <cell r="B20">
            <v>16</v>
          </cell>
          <cell r="C20" t="str">
            <v>Горяева Ольга</v>
          </cell>
          <cell r="D20" t="str">
            <v>16.09.1994</v>
          </cell>
          <cell r="E20" t="str">
            <v>КМС</v>
          </cell>
          <cell r="F20" t="str">
            <v>Оренбургская</v>
          </cell>
          <cell r="G20" t="str">
            <v>Оренбург, ОГАУ</v>
          </cell>
          <cell r="H20" t="str">
            <v>Варыханов Ю.Н., Щербина Н.Н.</v>
          </cell>
          <cell r="I20">
            <v>1500</v>
          </cell>
        </row>
        <row r="21">
          <cell r="B21">
            <v>41</v>
          </cell>
          <cell r="C21" t="str">
            <v>Кузьмина Светлана</v>
          </cell>
          <cell r="D21" t="str">
            <v>20.02.1997</v>
          </cell>
          <cell r="E21" t="str">
            <v>КМС</v>
          </cell>
          <cell r="F21" t="str">
            <v>Сахалинская</v>
          </cell>
          <cell r="G21" t="str">
            <v>Южно-Сахалинск, СахГУ</v>
          </cell>
          <cell r="H21" t="str">
            <v>Жижикин А.Н.</v>
          </cell>
          <cell r="I21">
            <v>60</v>
          </cell>
        </row>
        <row r="22">
          <cell r="B22">
            <v>49</v>
          </cell>
          <cell r="C22" t="str">
            <v>Толстихина Александра</v>
          </cell>
          <cell r="D22" t="str">
            <v>12.03.1996</v>
          </cell>
          <cell r="E22" t="str">
            <v>КМС</v>
          </cell>
          <cell r="F22" t="str">
            <v>Сахалинская</v>
          </cell>
          <cell r="G22" t="str">
            <v>Южно-Сахалинск, СахГУ</v>
          </cell>
          <cell r="H22" t="str">
            <v>Трубецкой Р.О., Жижикин А.Н., Маслов А.В.</v>
          </cell>
          <cell r="I22">
            <v>1500</v>
          </cell>
        </row>
        <row r="23">
          <cell r="B23">
            <v>50</v>
          </cell>
          <cell r="C23" t="str">
            <v>Глебова Карина</v>
          </cell>
          <cell r="D23" t="str">
            <v>23.01.1996</v>
          </cell>
          <cell r="E23" t="str">
            <v>МС</v>
          </cell>
          <cell r="F23" t="str">
            <v>Сахалинская</v>
          </cell>
          <cell r="G23" t="str">
            <v>Южно-Сахалинск, СахГУ</v>
          </cell>
          <cell r="H23" t="str">
            <v>Быкова Т.Ф., Трубецкой Р.О., Воротыляк А.Н.</v>
          </cell>
          <cell r="I23">
            <v>60</v>
          </cell>
        </row>
        <row r="24">
          <cell r="B24">
            <v>51</v>
          </cell>
          <cell r="C24" t="str">
            <v>Сухобокова Анастасия</v>
          </cell>
          <cell r="D24" t="str">
            <v>04.12.1997</v>
          </cell>
          <cell r="E24" t="str">
            <v>1р</v>
          </cell>
          <cell r="F24" t="str">
            <v>Сахалинская</v>
          </cell>
          <cell r="G24" t="str">
            <v>Южно-Сахалинск, СахГУ</v>
          </cell>
          <cell r="H24" t="str">
            <v>Быкова Т.Ф., Мацуев Е.В.</v>
          </cell>
          <cell r="I24">
            <v>60</v>
          </cell>
        </row>
        <row r="25">
          <cell r="B25">
            <v>87</v>
          </cell>
          <cell r="C25" t="str">
            <v>Чичканова Екатерина</v>
          </cell>
          <cell r="D25" t="str">
            <v>07.09.1997</v>
          </cell>
          <cell r="E25" t="str">
            <v>2р</v>
          </cell>
          <cell r="F25" t="str">
            <v>Костромская</v>
          </cell>
          <cell r="G25" t="str">
            <v>Кострома, КГУ</v>
          </cell>
          <cell r="H25" t="str">
            <v>Павлов Е.А.</v>
          </cell>
          <cell r="I25">
            <v>400</v>
          </cell>
        </row>
        <row r="26">
          <cell r="B26">
            <v>86</v>
          </cell>
          <cell r="C26" t="str">
            <v>Маринкина Маргарита</v>
          </cell>
          <cell r="D26" t="str">
            <v>17.03.1997</v>
          </cell>
          <cell r="E26" t="str">
            <v>КМС</v>
          </cell>
          <cell r="F26" t="str">
            <v>Костромская</v>
          </cell>
          <cell r="G26" t="str">
            <v>Кострома, КГУ</v>
          </cell>
          <cell r="H26" t="str">
            <v>Дружков А.Н.</v>
          </cell>
          <cell r="I26">
            <v>1500</v>
          </cell>
        </row>
        <row r="27">
          <cell r="B27">
            <v>74</v>
          </cell>
          <cell r="C27" t="str">
            <v>Герман Анна</v>
          </cell>
          <cell r="D27" t="str">
            <v>02.06.1993</v>
          </cell>
          <cell r="E27" t="str">
            <v>КМС</v>
          </cell>
          <cell r="F27" t="str">
            <v>Костромская</v>
          </cell>
          <cell r="G27" t="str">
            <v>Кострома, КГУ</v>
          </cell>
          <cell r="H27" t="str">
            <v>Павлов Е.А.</v>
          </cell>
          <cell r="I27">
            <v>400</v>
          </cell>
        </row>
        <row r="28">
          <cell r="B28">
            <v>77</v>
          </cell>
          <cell r="C28" t="str">
            <v>Шишкова Любовь</v>
          </cell>
          <cell r="D28" t="str">
            <v>12.03.1996</v>
          </cell>
          <cell r="E28" t="str">
            <v>2р</v>
          </cell>
          <cell r="F28" t="str">
            <v>Костромская</v>
          </cell>
          <cell r="G28" t="str">
            <v>Кострома, КГУ</v>
          </cell>
          <cell r="H28" t="str">
            <v>Павлов Е.А.</v>
          </cell>
          <cell r="I28">
            <v>1500</v>
          </cell>
        </row>
        <row r="29">
          <cell r="B29">
            <v>78</v>
          </cell>
          <cell r="C29" t="str">
            <v>Смирнова Оксана</v>
          </cell>
          <cell r="D29" t="str">
            <v>13.12.1994</v>
          </cell>
          <cell r="E29" t="str">
            <v>1р</v>
          </cell>
          <cell r="F29" t="str">
            <v>Костромская</v>
          </cell>
          <cell r="G29" t="str">
            <v>Кострома, КГУ</v>
          </cell>
          <cell r="H29" t="str">
            <v>Павлов Е.А.</v>
          </cell>
          <cell r="I29">
            <v>1500</v>
          </cell>
        </row>
        <row r="30">
          <cell r="B30">
            <v>80</v>
          </cell>
          <cell r="C30" t="str">
            <v>Сенникова Наталья</v>
          </cell>
          <cell r="D30" t="str">
            <v>10.07.1994</v>
          </cell>
          <cell r="E30" t="str">
            <v>1р</v>
          </cell>
          <cell r="F30" t="str">
            <v>Костромская</v>
          </cell>
          <cell r="G30" t="str">
            <v>Кострома, КГУ</v>
          </cell>
          <cell r="H30" t="str">
            <v>Румянцев А.П.</v>
          </cell>
          <cell r="I30">
            <v>1500</v>
          </cell>
        </row>
        <row r="31">
          <cell r="B31">
            <v>88</v>
          </cell>
          <cell r="C31" t="str">
            <v>Кудряшова Мария</v>
          </cell>
          <cell r="D31" t="str">
            <v>15.03.1997</v>
          </cell>
          <cell r="E31" t="str">
            <v>2р</v>
          </cell>
          <cell r="F31" t="str">
            <v>Костромская</v>
          </cell>
          <cell r="G31" t="str">
            <v>Кострома, КГУ</v>
          </cell>
          <cell r="H31" t="str">
            <v>Павлов Е.А.</v>
          </cell>
          <cell r="I31">
            <v>400</v>
          </cell>
        </row>
        <row r="32">
          <cell r="B32">
            <v>351</v>
          </cell>
          <cell r="C32" t="str">
            <v>Белехова Виктория</v>
          </cell>
          <cell r="D32" t="str">
            <v>25.09.1998</v>
          </cell>
          <cell r="E32" t="str">
            <v>2р</v>
          </cell>
          <cell r="F32" t="str">
            <v>Костромская</v>
          </cell>
          <cell r="G32" t="str">
            <v>Кострома, КГУ</v>
          </cell>
          <cell r="H32" t="str">
            <v>Дружков А.Н.</v>
          </cell>
        </row>
        <row r="33">
          <cell r="B33">
            <v>348</v>
          </cell>
          <cell r="C33" t="str">
            <v>Попова Анна</v>
          </cell>
          <cell r="D33" t="str">
            <v>07.03.1994</v>
          </cell>
          <cell r="E33" t="str">
            <v>МС</v>
          </cell>
          <cell r="F33" t="str">
            <v xml:space="preserve">Москва </v>
          </cell>
          <cell r="G33" t="str">
            <v xml:space="preserve">Москва, МГПУ </v>
          </cell>
          <cell r="H33" t="str">
            <v>Гуров А.Е.</v>
          </cell>
          <cell r="I33">
            <v>400</v>
          </cell>
        </row>
        <row r="34">
          <cell r="B34">
            <v>42</v>
          </cell>
          <cell r="C34" t="str">
            <v>Волкова Александра</v>
          </cell>
          <cell r="D34" t="str">
            <v>25.07.1998</v>
          </cell>
          <cell r="E34" t="str">
            <v>1р</v>
          </cell>
          <cell r="F34" t="str">
            <v>Вологодская</v>
          </cell>
          <cell r="G34" t="str">
            <v>Череповец, ЧГУ</v>
          </cell>
          <cell r="H34" t="str">
            <v>Столбова О.В., Селюцкий С.А.</v>
          </cell>
          <cell r="I34">
            <v>400</v>
          </cell>
        </row>
        <row r="35">
          <cell r="B35">
            <v>44</v>
          </cell>
          <cell r="C35" t="str">
            <v>Глухова Милена</v>
          </cell>
          <cell r="D35" t="str">
            <v>25.07.1998</v>
          </cell>
          <cell r="E35" t="str">
            <v>1р</v>
          </cell>
          <cell r="F35" t="str">
            <v>Вологодская</v>
          </cell>
          <cell r="G35" t="str">
            <v>Череповец, ЧГУ</v>
          </cell>
          <cell r="H35" t="str">
            <v>Лебедев А.В.</v>
          </cell>
          <cell r="I35">
            <v>400</v>
          </cell>
        </row>
        <row r="36">
          <cell r="B36">
            <v>45</v>
          </cell>
          <cell r="C36" t="str">
            <v>Аверина Ульяна</v>
          </cell>
          <cell r="D36" t="str">
            <v>04.11.1996</v>
          </cell>
          <cell r="E36" t="str">
            <v>КМС</v>
          </cell>
          <cell r="F36" t="str">
            <v>Вологодская</v>
          </cell>
          <cell r="G36" t="str">
            <v>Череповец, ЧГУ</v>
          </cell>
          <cell r="H36" t="str">
            <v>Смирнов А.В.</v>
          </cell>
          <cell r="I36">
            <v>400</v>
          </cell>
        </row>
        <row r="37">
          <cell r="B37">
            <v>68</v>
          </cell>
          <cell r="C37" t="str">
            <v>Бабошкина Татьяна</v>
          </cell>
          <cell r="D37" t="str">
            <v>11.06.1998</v>
          </cell>
          <cell r="E37" t="str">
            <v>1р</v>
          </cell>
          <cell r="F37" t="str">
            <v>Республика Мордовия</v>
          </cell>
          <cell r="G37" t="str">
            <v>Саранск, ФГБОУ ВПО "МГУ им. Н.П. Огарева"</v>
          </cell>
          <cell r="H37" t="str">
            <v>Разовы В.Н., Л.И.</v>
          </cell>
          <cell r="I37">
            <v>60</v>
          </cell>
        </row>
        <row r="38">
          <cell r="B38">
            <v>67</v>
          </cell>
          <cell r="C38" t="str">
            <v>Коронцевич Дарья</v>
          </cell>
          <cell r="D38" t="str">
            <v>17.01.1995</v>
          </cell>
          <cell r="E38" t="str">
            <v>КМС</v>
          </cell>
          <cell r="F38" t="str">
            <v>Республика Мордовия</v>
          </cell>
          <cell r="G38" t="str">
            <v>Саранск, ФГБОУ ВПО "МГУ им. Н.П. Огарева"</v>
          </cell>
          <cell r="H38" t="str">
            <v>Разовы В.Н., Л.И.</v>
          </cell>
        </row>
        <row r="39">
          <cell r="B39">
            <v>66</v>
          </cell>
          <cell r="C39" t="str">
            <v>Макарова Валентина</v>
          </cell>
          <cell r="D39" t="str">
            <v>26.05.1996</v>
          </cell>
          <cell r="E39" t="str">
            <v>КМС</v>
          </cell>
          <cell r="F39" t="str">
            <v>Республика Мордовия</v>
          </cell>
          <cell r="G39" t="str">
            <v>Саранск, ФГБОУ ВПО "МГУ им. Н.П. Огарева"</v>
          </cell>
          <cell r="H39" t="str">
            <v>Наумкин А.Н.</v>
          </cell>
        </row>
        <row r="40">
          <cell r="B40">
            <v>69</v>
          </cell>
          <cell r="C40" t="str">
            <v>Евачёва Анастасия</v>
          </cell>
          <cell r="D40" t="str">
            <v>20.11.1997</v>
          </cell>
          <cell r="E40" t="str">
            <v>МС</v>
          </cell>
          <cell r="F40" t="str">
            <v>Республика Мордовия</v>
          </cell>
          <cell r="G40" t="str">
            <v>Саранск, ФГБОУ ВПО "МГУ им. Н.П. Огарева"</v>
          </cell>
          <cell r="H40" t="str">
            <v>Начаркина В.В.</v>
          </cell>
          <cell r="I40" t="str">
            <v>с/х</v>
          </cell>
        </row>
        <row r="41">
          <cell r="B41">
            <v>70</v>
          </cell>
          <cell r="C41" t="str">
            <v>Бродацкая София</v>
          </cell>
          <cell r="D41" t="str">
            <v>24.10.1994</v>
          </cell>
          <cell r="E41" t="str">
            <v>МСМК</v>
          </cell>
          <cell r="F41" t="str">
            <v>Республика Мордовия</v>
          </cell>
          <cell r="G41" t="str">
            <v>Саранск, ФГБОУ ВПО "МГУ им. Н.П. Огарева"</v>
          </cell>
          <cell r="H41" t="str">
            <v>Начаркина В.В.</v>
          </cell>
          <cell r="I41" t="str">
            <v>с/х</v>
          </cell>
        </row>
        <row r="42">
          <cell r="B42">
            <v>71</v>
          </cell>
          <cell r="C42" t="str">
            <v>Ступина Юлия</v>
          </cell>
          <cell r="D42" t="str">
            <v>19.07.1998</v>
          </cell>
          <cell r="E42" t="str">
            <v>КМС</v>
          </cell>
          <cell r="F42" t="str">
            <v>Республика Мордовия</v>
          </cell>
          <cell r="G42" t="str">
            <v>Саранск, ФГБОУ ВПО "МГУ им. Н.П. Огарева"</v>
          </cell>
          <cell r="H42" t="str">
            <v>Запрялов В.А.</v>
          </cell>
          <cell r="I42">
            <v>400</v>
          </cell>
        </row>
        <row r="43">
          <cell r="B43">
            <v>72</v>
          </cell>
          <cell r="C43" t="str">
            <v>Атласова Татьяна</v>
          </cell>
          <cell r="D43" t="str">
            <v>27.03.1996</v>
          </cell>
          <cell r="E43" t="str">
            <v>1р</v>
          </cell>
          <cell r="F43" t="str">
            <v>Республика Мордовия</v>
          </cell>
          <cell r="G43" t="str">
            <v>Саранск, ФГБОУ ВПО "МГУ им. Н.П. Огарева"</v>
          </cell>
          <cell r="H43" t="str">
            <v>Аранов С.М.</v>
          </cell>
          <cell r="I43">
            <v>1500</v>
          </cell>
        </row>
        <row r="44">
          <cell r="B44">
            <v>73</v>
          </cell>
          <cell r="C44" t="str">
            <v>Щурякова Дарья</v>
          </cell>
          <cell r="D44" t="str">
            <v>19.02.1993</v>
          </cell>
          <cell r="E44" t="str">
            <v>КМС</v>
          </cell>
          <cell r="F44" t="str">
            <v>Республика Мордовия</v>
          </cell>
          <cell r="G44" t="str">
            <v>Саранск, ФГБОУ ВПО "МГУ им. Н.П. Огарева"</v>
          </cell>
          <cell r="H44" t="str">
            <v>Запрялов В.А.</v>
          </cell>
          <cell r="I44">
            <v>400</v>
          </cell>
        </row>
        <row r="45">
          <cell r="B45">
            <v>105</v>
          </cell>
          <cell r="C45" t="str">
            <v>Малышева Анна</v>
          </cell>
          <cell r="D45" t="str">
            <v>25.06.1996</v>
          </cell>
          <cell r="E45" t="str">
            <v>МС</v>
          </cell>
          <cell r="F45" t="str">
            <v>Московская</v>
          </cell>
          <cell r="G45" t="str">
            <v>Малаховка, МГАФК</v>
          </cell>
          <cell r="H45" t="str">
            <v>Филатова М.И., Филатова Е.А.</v>
          </cell>
          <cell r="I45">
            <v>60</v>
          </cell>
        </row>
        <row r="46">
          <cell r="B46">
            <v>110</v>
          </cell>
          <cell r="C46" t="str">
            <v>Елисеева Александра</v>
          </cell>
          <cell r="D46" t="str">
            <v>20.02.1996</v>
          </cell>
          <cell r="E46" t="str">
            <v>КМС</v>
          </cell>
          <cell r="F46" t="str">
            <v>Московская</v>
          </cell>
          <cell r="G46" t="str">
            <v>Малаховка, МГАФК</v>
          </cell>
          <cell r="H46" t="str">
            <v>Иванов Е.В., Иванова Г.Ф.</v>
          </cell>
          <cell r="I46" t="str">
            <v>тройной</v>
          </cell>
        </row>
        <row r="47">
          <cell r="B47">
            <v>111</v>
          </cell>
          <cell r="C47" t="str">
            <v>Муратова Олеся</v>
          </cell>
          <cell r="D47" t="str">
            <v>25.10.1992</v>
          </cell>
          <cell r="E47" t="str">
            <v>МС</v>
          </cell>
          <cell r="F47" t="str">
            <v>Московская</v>
          </cell>
          <cell r="G47" t="str">
            <v>Малаховка, МГАФК</v>
          </cell>
          <cell r="H47" t="str">
            <v>Белоусов А.О., Емельнов Д.Н.</v>
          </cell>
          <cell r="I47">
            <v>400</v>
          </cell>
        </row>
        <row r="48">
          <cell r="B48">
            <v>109</v>
          </cell>
          <cell r="C48" t="str">
            <v>Агапова Алена</v>
          </cell>
          <cell r="D48" t="str">
            <v>21.02.1998</v>
          </cell>
          <cell r="E48" t="str">
            <v>КМС</v>
          </cell>
          <cell r="F48" t="str">
            <v>Московская</v>
          </cell>
          <cell r="G48" t="str">
            <v>Малаховка, МГАФК</v>
          </cell>
          <cell r="H48" t="str">
            <v>Иванов Е.В., Иванова Г.Ф.</v>
          </cell>
          <cell r="I48" t="str">
            <v>длина</v>
          </cell>
        </row>
        <row r="49">
          <cell r="B49">
            <v>99</v>
          </cell>
          <cell r="C49" t="str">
            <v>Хренкова Ирина</v>
          </cell>
          <cell r="D49" t="str">
            <v>24.08.1994</v>
          </cell>
          <cell r="E49" t="str">
            <v>КМС</v>
          </cell>
          <cell r="F49" t="str">
            <v>Московская</v>
          </cell>
          <cell r="G49" t="str">
            <v>Малаховка, МГАФК</v>
          </cell>
          <cell r="H49" t="str">
            <v>Белоусов А.О., Емельнов Д.Н.</v>
          </cell>
          <cell r="I49" t="str">
            <v>2000с/п</v>
          </cell>
        </row>
        <row r="50">
          <cell r="B50">
            <v>92</v>
          </cell>
          <cell r="C50" t="str">
            <v>Бойнова Анна</v>
          </cell>
          <cell r="D50" t="str">
            <v>12.09.1993</v>
          </cell>
          <cell r="E50" t="str">
            <v>МС</v>
          </cell>
          <cell r="F50" t="str">
            <v>Московская</v>
          </cell>
          <cell r="G50" t="str">
            <v>Малаховка, МГАФК</v>
          </cell>
          <cell r="H50" t="str">
            <v>Белоусов А.О., Судорева Н.И., Челмодеев С.И.</v>
          </cell>
          <cell r="I50">
            <v>1500</v>
          </cell>
        </row>
        <row r="51">
          <cell r="B51">
            <v>94</v>
          </cell>
          <cell r="C51" t="str">
            <v>Дубынина Карина</v>
          </cell>
          <cell r="D51" t="str">
            <v>05.03.1992</v>
          </cell>
          <cell r="E51" t="str">
            <v>МС</v>
          </cell>
          <cell r="F51" t="str">
            <v>Московская</v>
          </cell>
          <cell r="G51" t="str">
            <v>Малаховка, МГАФК</v>
          </cell>
          <cell r="H51" t="str">
            <v>Белоусов А.О., Емельнов Д.Н.</v>
          </cell>
          <cell r="I51">
            <v>400</v>
          </cell>
        </row>
        <row r="52">
          <cell r="B52">
            <v>97</v>
          </cell>
          <cell r="C52" t="str">
            <v>Кошкина Татьяна</v>
          </cell>
          <cell r="D52" t="str">
            <v>21.04.1994</v>
          </cell>
          <cell r="E52" t="str">
            <v>КМС</v>
          </cell>
          <cell r="F52" t="str">
            <v>Московская</v>
          </cell>
          <cell r="G52" t="str">
            <v>Малаховка, МГАФК</v>
          </cell>
          <cell r="H52" t="str">
            <v>Чебыкина Т.Г., Матюхин Н.И.</v>
          </cell>
          <cell r="I52" t="str">
            <v>с/х</v>
          </cell>
        </row>
        <row r="53">
          <cell r="B53">
            <v>98</v>
          </cell>
          <cell r="C53" t="str">
            <v>Еремеева Анастасия</v>
          </cell>
          <cell r="D53" t="str">
            <v>01.03.1998</v>
          </cell>
          <cell r="E53" t="str">
            <v>МС</v>
          </cell>
          <cell r="F53" t="str">
            <v>Московская</v>
          </cell>
          <cell r="G53" t="str">
            <v>Малаховка, МГАФК</v>
          </cell>
          <cell r="H53" t="str">
            <v>Чебыкина Т.Г., Матюхин Н.И., Ларюкова Е.М.</v>
          </cell>
        </row>
        <row r="54">
          <cell r="B54">
            <v>93</v>
          </cell>
          <cell r="C54" t="str">
            <v>Разгуляева Ксения</v>
          </cell>
          <cell r="D54" t="str">
            <v>26.03.1996</v>
          </cell>
          <cell r="E54" t="str">
            <v>МС</v>
          </cell>
          <cell r="F54" t="str">
            <v>Московская</v>
          </cell>
          <cell r="G54" t="str">
            <v>Малаховка, МГАФК</v>
          </cell>
          <cell r="H54" t="str">
            <v>Пугачева Н.Н., Пугачев С.С.</v>
          </cell>
          <cell r="I54">
            <v>60</v>
          </cell>
        </row>
        <row r="55">
          <cell r="B55">
            <v>114</v>
          </cell>
          <cell r="C55" t="str">
            <v>Гриневич Екатерина</v>
          </cell>
          <cell r="D55" t="str">
            <v>05.06.1988</v>
          </cell>
          <cell r="E55" t="str">
            <v>МС</v>
          </cell>
          <cell r="F55" t="str">
            <v>Московская</v>
          </cell>
          <cell r="G55" t="str">
            <v>Малаховка, МГАФК</v>
          </cell>
          <cell r="H55" t="str">
            <v>Чебыкина Т.Г.</v>
          </cell>
          <cell r="I55">
            <v>400</v>
          </cell>
        </row>
        <row r="56">
          <cell r="B56">
            <v>112</v>
          </cell>
          <cell r="C56" t="str">
            <v>Митина Марина</v>
          </cell>
          <cell r="D56" t="str">
            <v>28.07.1994</v>
          </cell>
          <cell r="E56" t="str">
            <v>КМС</v>
          </cell>
          <cell r="F56" t="str">
            <v>Московская</v>
          </cell>
          <cell r="G56" t="str">
            <v>Малаховка, МГАФК</v>
          </cell>
          <cell r="H56" t="str">
            <v>Чебыкина Т.Г.</v>
          </cell>
          <cell r="I56">
            <v>60</v>
          </cell>
        </row>
        <row r="57">
          <cell r="B57">
            <v>118</v>
          </cell>
          <cell r="C57" t="str">
            <v>Исакова Юлия</v>
          </cell>
          <cell r="D57" t="str">
            <v>07.07.1995</v>
          </cell>
          <cell r="E57" t="str">
            <v>КМС</v>
          </cell>
          <cell r="F57" t="str">
            <v>Пермский край</v>
          </cell>
          <cell r="G57" t="str">
            <v>Пермь, ПНИПУ</v>
          </cell>
          <cell r="H57" t="str">
            <v>Силкина А.С.</v>
          </cell>
          <cell r="I57">
            <v>400</v>
          </cell>
        </row>
        <row r="58">
          <cell r="B58">
            <v>116</v>
          </cell>
          <cell r="C58" t="str">
            <v>Токарева Янина</v>
          </cell>
          <cell r="D58" t="str">
            <v>03.05.1997</v>
          </cell>
          <cell r="E58" t="str">
            <v>КМС</v>
          </cell>
          <cell r="F58" t="str">
            <v>Пермский край</v>
          </cell>
          <cell r="G58" t="str">
            <v>Пермь, ПНИПУ</v>
          </cell>
          <cell r="H58" t="str">
            <v>Пономарева О.Ю.</v>
          </cell>
          <cell r="I58">
            <v>60</v>
          </cell>
        </row>
        <row r="59">
          <cell r="B59">
            <v>126</v>
          </cell>
          <cell r="C59" t="str">
            <v>Максимова Валерия</v>
          </cell>
          <cell r="D59" t="str">
            <v>01.09.1996</v>
          </cell>
          <cell r="E59" t="str">
            <v>КМС</v>
          </cell>
          <cell r="F59" t="str">
            <v>Тамбовская</v>
          </cell>
          <cell r="G59" t="str">
            <v>Тамбов, ТГТУ</v>
          </cell>
          <cell r="H59" t="str">
            <v>Иванов А.Н.</v>
          </cell>
          <cell r="I59" t="str">
            <v>тройной</v>
          </cell>
        </row>
        <row r="60">
          <cell r="B60">
            <v>120</v>
          </cell>
          <cell r="C60" t="str">
            <v>Колдина Анастасия</v>
          </cell>
          <cell r="D60" t="str">
            <v>06.01.1995</v>
          </cell>
          <cell r="E60" t="str">
            <v>МС</v>
          </cell>
          <cell r="F60" t="str">
            <v>Тамбовская</v>
          </cell>
          <cell r="G60" t="str">
            <v xml:space="preserve">Тамбов, ТГУ им. Г.Р. Державина </v>
          </cell>
          <cell r="H60" t="str">
            <v>Иванов А.Н.</v>
          </cell>
          <cell r="I60">
            <v>60</v>
          </cell>
        </row>
        <row r="61">
          <cell r="B61">
            <v>121</v>
          </cell>
          <cell r="C61" t="str">
            <v>Савинкова Алина</v>
          </cell>
          <cell r="D61" t="str">
            <v>09.07.1996</v>
          </cell>
          <cell r="E61" t="str">
            <v>КМС</v>
          </cell>
          <cell r="F61" t="str">
            <v>Тамбовская</v>
          </cell>
          <cell r="G61" t="str">
            <v xml:space="preserve">Тамбов, ТГУ им. Г.Р. Державина </v>
          </cell>
          <cell r="H61" t="str">
            <v>Солтан М.В.</v>
          </cell>
          <cell r="I61">
            <v>400</v>
          </cell>
        </row>
        <row r="62">
          <cell r="B62">
            <v>123</v>
          </cell>
          <cell r="C62" t="str">
            <v>Климова Алена</v>
          </cell>
          <cell r="D62" t="str">
            <v>10.12.1997</v>
          </cell>
          <cell r="E62" t="str">
            <v>1р</v>
          </cell>
          <cell r="F62" t="str">
            <v>Тамбовская</v>
          </cell>
          <cell r="G62" t="str">
            <v xml:space="preserve">Тамбов, ТГУ им. Г.Р. Державина </v>
          </cell>
          <cell r="H62" t="str">
            <v>Солтан М.В.</v>
          </cell>
          <cell r="I62">
            <v>60</v>
          </cell>
        </row>
        <row r="63">
          <cell r="B63">
            <v>125</v>
          </cell>
          <cell r="C63" t="str">
            <v>Плавунова Маргарита</v>
          </cell>
          <cell r="D63" t="str">
            <v>31.01.1994</v>
          </cell>
          <cell r="E63" t="str">
            <v>КМС</v>
          </cell>
          <cell r="F63" t="str">
            <v>Тамбовская</v>
          </cell>
          <cell r="G63" t="str">
            <v xml:space="preserve">Тамбов, ТГУ им. Г.Р. Державина </v>
          </cell>
          <cell r="H63" t="str">
            <v>Мельникова Е.В.</v>
          </cell>
        </row>
        <row r="64">
          <cell r="B64">
            <v>128</v>
          </cell>
          <cell r="C64" t="str">
            <v>Чувакова Алена</v>
          </cell>
          <cell r="D64" t="str">
            <v>1995</v>
          </cell>
          <cell r="E64" t="str">
            <v>1р</v>
          </cell>
          <cell r="F64" t="str">
            <v>Ивановская</v>
          </cell>
          <cell r="G64" t="str">
            <v xml:space="preserve">Иваново, ИГСХА им. Д.К. Беляева </v>
          </cell>
          <cell r="H64" t="str">
            <v>Левичева М.Б.</v>
          </cell>
          <cell r="I64">
            <v>60</v>
          </cell>
        </row>
        <row r="65">
          <cell r="B65">
            <v>129</v>
          </cell>
          <cell r="C65" t="str">
            <v>Фомина Анастасия</v>
          </cell>
          <cell r="D65" t="str">
            <v>1998</v>
          </cell>
          <cell r="E65" t="str">
            <v>2р</v>
          </cell>
          <cell r="F65" t="str">
            <v>Ивановская</v>
          </cell>
          <cell r="G65" t="str">
            <v xml:space="preserve">Иваново, ИГСХА им. Д.К. Беляева </v>
          </cell>
          <cell r="H65" t="str">
            <v>Левичева М.Б.</v>
          </cell>
          <cell r="I65">
            <v>400</v>
          </cell>
        </row>
        <row r="66">
          <cell r="B66">
            <v>135</v>
          </cell>
          <cell r="C66" t="str">
            <v>Нерубенко Людмила</v>
          </cell>
          <cell r="D66" t="str">
            <v>20.04.1998</v>
          </cell>
          <cell r="E66" t="str">
            <v>КМС</v>
          </cell>
          <cell r="F66" t="str">
            <v xml:space="preserve">Белгородская </v>
          </cell>
          <cell r="G66" t="str">
            <v>Белгород, НИУ "БелГУ"</v>
          </cell>
          <cell r="H66" t="str">
            <v>Кушкин В.Ю.</v>
          </cell>
          <cell r="I66" t="str">
            <v>длина</v>
          </cell>
        </row>
        <row r="67">
          <cell r="B67">
            <v>134</v>
          </cell>
          <cell r="C67" t="str">
            <v>Путилина Екатерина</v>
          </cell>
          <cell r="D67" t="str">
            <v>28.07.1996</v>
          </cell>
          <cell r="E67" t="str">
            <v>КМС</v>
          </cell>
          <cell r="F67" t="str">
            <v xml:space="preserve">Белгородская </v>
          </cell>
          <cell r="G67" t="str">
            <v>Белгород, НИУ "БелГУ"</v>
          </cell>
          <cell r="H67" t="str">
            <v>Чуканов Д.В., Чуканова Е.К.</v>
          </cell>
          <cell r="I67">
            <v>60</v>
          </cell>
        </row>
        <row r="68">
          <cell r="B68">
            <v>165</v>
          </cell>
          <cell r="C68" t="str">
            <v>Щеголева Анастасия</v>
          </cell>
          <cell r="D68" t="str">
            <v>10.04.1993</v>
          </cell>
          <cell r="E68" t="str">
            <v>КМС</v>
          </cell>
          <cell r="F68" t="str">
            <v>Москва</v>
          </cell>
          <cell r="G68" t="str">
            <v xml:space="preserve">Москва, РГУФКСМиТ </v>
          </cell>
          <cell r="H68" t="str">
            <v>Фролова Т.С.</v>
          </cell>
          <cell r="I68" t="str">
            <v>с/х</v>
          </cell>
        </row>
        <row r="69">
          <cell r="B69">
            <v>166</v>
          </cell>
          <cell r="C69" t="str">
            <v>Емельянова Анастасия</v>
          </cell>
          <cell r="D69" t="str">
            <v>17.06.1991</v>
          </cell>
          <cell r="E69" t="str">
            <v>МС</v>
          </cell>
          <cell r="F69" t="str">
            <v>Москва</v>
          </cell>
          <cell r="G69" t="str">
            <v>Москва, МГТУ им. Н.Э. Баумана</v>
          </cell>
          <cell r="H69" t="str">
            <v>Богатырева Т.М.</v>
          </cell>
          <cell r="I69">
            <v>400</v>
          </cell>
        </row>
        <row r="70">
          <cell r="B70">
            <v>139</v>
          </cell>
          <cell r="C70" t="str">
            <v>Ибаева Маржанат</v>
          </cell>
          <cell r="D70" t="str">
            <v>16.07.1995</v>
          </cell>
          <cell r="E70" t="str">
            <v>КМС</v>
          </cell>
          <cell r="F70" t="str">
            <v>Республика Дагестан</v>
          </cell>
          <cell r="G70" t="str">
            <v xml:space="preserve">Махачкала, ДГУ </v>
          </cell>
          <cell r="H70" t="str">
            <v>Багаутдинов З.М., Амрахов Р.Д.</v>
          </cell>
          <cell r="I70">
            <v>400</v>
          </cell>
        </row>
        <row r="71">
          <cell r="B71">
            <v>141</v>
          </cell>
          <cell r="C71" t="str">
            <v>Ибрагимова Заги</v>
          </cell>
          <cell r="D71" t="str">
            <v>22.03.1995</v>
          </cell>
          <cell r="E71" t="str">
            <v>КМС</v>
          </cell>
          <cell r="F71" t="str">
            <v>Республика Дагестан</v>
          </cell>
          <cell r="G71" t="str">
            <v xml:space="preserve">Махачкала, ДГУ </v>
          </cell>
          <cell r="H71" t="str">
            <v>Багаутдинов З.М., Ибрагимов Т.К.</v>
          </cell>
          <cell r="I71" t="str">
            <v>2000с/п</v>
          </cell>
        </row>
        <row r="72">
          <cell r="B72">
            <v>143</v>
          </cell>
          <cell r="C72" t="str">
            <v>Конакбиева Айдан</v>
          </cell>
          <cell r="D72" t="str">
            <v>04.07.1998</v>
          </cell>
          <cell r="E72" t="str">
            <v>1р</v>
          </cell>
          <cell r="F72" t="str">
            <v>Республика Дагестан</v>
          </cell>
          <cell r="G72" t="str">
            <v xml:space="preserve">Махачкала, ДГУ </v>
          </cell>
          <cell r="H72" t="str">
            <v>Гвиниашвили А.Н.</v>
          </cell>
          <cell r="I72">
            <v>60</v>
          </cell>
        </row>
        <row r="73">
          <cell r="B73">
            <v>178</v>
          </cell>
          <cell r="C73" t="str">
            <v>Гуляева Аександра</v>
          </cell>
          <cell r="D73" t="str">
            <v>30.04.1994</v>
          </cell>
          <cell r="E73" t="str">
            <v>МС</v>
          </cell>
          <cell r="F73" t="str">
            <v>Ивановская</v>
          </cell>
          <cell r="G73" t="str">
            <v>Шуя, ШФ ИвГУ</v>
          </cell>
          <cell r="H73" t="str">
            <v>Божко В.К.</v>
          </cell>
          <cell r="I73">
            <v>1500</v>
          </cell>
        </row>
        <row r="74">
          <cell r="B74">
            <v>177</v>
          </cell>
          <cell r="C74" t="str">
            <v>Осетрова Виктория</v>
          </cell>
          <cell r="D74" t="str">
            <v>24.04.1994</v>
          </cell>
          <cell r="E74" t="str">
            <v>КМС</v>
          </cell>
          <cell r="F74" t="str">
            <v>Ивановская</v>
          </cell>
          <cell r="G74" t="str">
            <v>Шуя, ШФ ИвГУ</v>
          </cell>
          <cell r="H74" t="str">
            <v>Смирнов С.В.</v>
          </cell>
          <cell r="I74">
            <v>60</v>
          </cell>
        </row>
        <row r="75">
          <cell r="B75">
            <v>176</v>
          </cell>
          <cell r="C75" t="str">
            <v>Тарасова Александра</v>
          </cell>
          <cell r="D75" t="str">
            <v>30.06.1995</v>
          </cell>
          <cell r="E75" t="str">
            <v>МС</v>
          </cell>
          <cell r="F75" t="str">
            <v>Ивановская</v>
          </cell>
          <cell r="G75" t="str">
            <v>Шуя, ШФ ИвГУ</v>
          </cell>
          <cell r="H75" t="str">
            <v>Шпаер А.А., Борисенко Е.М.</v>
          </cell>
          <cell r="I75">
            <v>60</v>
          </cell>
        </row>
        <row r="76">
          <cell r="B76">
            <v>175</v>
          </cell>
          <cell r="C76" t="str">
            <v>Тюрина Екатерина</v>
          </cell>
          <cell r="D76" t="str">
            <v>18.04.1997</v>
          </cell>
          <cell r="E76" t="str">
            <v>КМС</v>
          </cell>
          <cell r="F76" t="str">
            <v>Ивановская</v>
          </cell>
          <cell r="G76" t="str">
            <v>Шуя, ШФ ИвГУ</v>
          </cell>
          <cell r="H76" t="str">
            <v>Седова Н.А., Хромцов Н.Е.</v>
          </cell>
          <cell r="I76">
            <v>400</v>
          </cell>
        </row>
        <row r="77">
          <cell r="B77">
            <v>174</v>
          </cell>
          <cell r="C77" t="str">
            <v>Рябова Анна</v>
          </cell>
          <cell r="D77" t="str">
            <v>21.09.1995</v>
          </cell>
          <cell r="E77" t="str">
            <v>КМС</v>
          </cell>
          <cell r="F77" t="str">
            <v>Ивановская</v>
          </cell>
          <cell r="G77" t="str">
            <v>Шуя, ШФ ИвГУ</v>
          </cell>
          <cell r="H77" t="str">
            <v>Седова Н.А., Хромцов Н.Е.</v>
          </cell>
          <cell r="I77" t="str">
            <v>тройной</v>
          </cell>
        </row>
        <row r="78">
          <cell r="B78">
            <v>173</v>
          </cell>
          <cell r="C78" t="str">
            <v>Габдуллина Дина</v>
          </cell>
          <cell r="D78" t="str">
            <v>12.03.1995</v>
          </cell>
          <cell r="E78" t="str">
            <v>КМС</v>
          </cell>
          <cell r="F78" t="str">
            <v>Ивановская</v>
          </cell>
          <cell r="G78" t="str">
            <v>Шуя, ШФ ИвГУ</v>
          </cell>
          <cell r="H78" t="str">
            <v>Торгов Е.Н., Хромцов Н.Е., Абрамов А.А.</v>
          </cell>
          <cell r="I78" t="str">
            <v>2000с/п</v>
          </cell>
        </row>
        <row r="79">
          <cell r="B79">
            <v>167</v>
          </cell>
          <cell r="C79" t="str">
            <v>Малькова Анна</v>
          </cell>
          <cell r="D79" t="str">
            <v>27.12.1995</v>
          </cell>
          <cell r="E79" t="str">
            <v>1р</v>
          </cell>
          <cell r="F79" t="str">
            <v>Ивановская</v>
          </cell>
          <cell r="G79" t="str">
            <v>Шуя, ШФ ИвГУ</v>
          </cell>
          <cell r="H79" t="str">
            <v>Кузнецов В.А.</v>
          </cell>
          <cell r="I79">
            <v>60</v>
          </cell>
        </row>
        <row r="80">
          <cell r="B80">
            <v>168</v>
          </cell>
          <cell r="C80" t="str">
            <v>Гусева Любовь</v>
          </cell>
          <cell r="D80" t="str">
            <v>27.08.1997</v>
          </cell>
          <cell r="E80" t="str">
            <v>КМС</v>
          </cell>
          <cell r="F80" t="str">
            <v>Ивановская</v>
          </cell>
          <cell r="G80" t="str">
            <v>Шуя, ШФ ИвГУ</v>
          </cell>
          <cell r="H80" t="str">
            <v>Герасимов А.В.</v>
          </cell>
          <cell r="I80">
            <v>60</v>
          </cell>
        </row>
        <row r="81">
          <cell r="B81">
            <v>137</v>
          </cell>
          <cell r="C81" t="str">
            <v>Шумилова Евгения</v>
          </cell>
          <cell r="D81" t="str">
            <v>27.08.1994</v>
          </cell>
          <cell r="E81" t="str">
            <v>1р</v>
          </cell>
          <cell r="F81" t="str">
            <v>Ивановская</v>
          </cell>
          <cell r="G81" t="str">
            <v>Шуя, ШФ ИвГУ</v>
          </cell>
          <cell r="H81" t="str">
            <v>Кузнецов В.А.</v>
          </cell>
          <cell r="I81">
            <v>400</v>
          </cell>
        </row>
        <row r="82">
          <cell r="B82">
            <v>169</v>
          </cell>
          <cell r="C82" t="str">
            <v>Иванова Алена</v>
          </cell>
          <cell r="D82" t="str">
            <v>29.07.1997</v>
          </cell>
          <cell r="E82" t="str">
            <v>1р</v>
          </cell>
          <cell r="F82" t="str">
            <v>Ивановская</v>
          </cell>
          <cell r="G82" t="str">
            <v>Шуя, ШФ ИвГУ</v>
          </cell>
          <cell r="H82" t="str">
            <v>Кузинов Н.В.</v>
          </cell>
          <cell r="I82" t="str">
            <v>высота</v>
          </cell>
        </row>
        <row r="83">
          <cell r="B83">
            <v>179</v>
          </cell>
          <cell r="C83" t="str">
            <v>Долинина Валентина</v>
          </cell>
          <cell r="D83" t="str">
            <v>25.02.1998</v>
          </cell>
          <cell r="E83" t="str">
            <v>КМС</v>
          </cell>
          <cell r="F83" t="str">
            <v>Нижегородская</v>
          </cell>
          <cell r="G83" t="str">
            <v>Нижний Новгород, НИУ филиала РАНХиГС</v>
          </cell>
          <cell r="H83" t="str">
            <v>Герасимов А.В., Строева Ю.К.</v>
          </cell>
          <cell r="I83" t="str">
            <v>длина</v>
          </cell>
        </row>
        <row r="84">
          <cell r="B84">
            <v>145</v>
          </cell>
          <cell r="C84" t="str">
            <v>Вахрушева Екатерина</v>
          </cell>
          <cell r="D84" t="str">
            <v>06.01.1998</v>
          </cell>
          <cell r="E84" t="str">
            <v>МС</v>
          </cell>
          <cell r="F84" t="str">
            <v>Москва</v>
          </cell>
          <cell r="G84" t="str">
            <v xml:space="preserve">Москва, РГУФКСМиТ </v>
          </cell>
          <cell r="H84" t="str">
            <v>Маслаков В.М.</v>
          </cell>
          <cell r="I84">
            <v>60</v>
          </cell>
        </row>
        <row r="85">
          <cell r="B85">
            <v>146</v>
          </cell>
          <cell r="C85" t="str">
            <v>Аникиенко Елизаевта</v>
          </cell>
          <cell r="D85" t="str">
            <v>30.06.1996</v>
          </cell>
          <cell r="E85" t="str">
            <v>МСМК</v>
          </cell>
          <cell r="F85" t="str">
            <v>Москва</v>
          </cell>
          <cell r="G85" t="str">
            <v xml:space="preserve">Москва, РГУФКСМиТ </v>
          </cell>
          <cell r="I85">
            <v>400</v>
          </cell>
        </row>
        <row r="86">
          <cell r="B86">
            <v>147</v>
          </cell>
          <cell r="C86" t="str">
            <v>Зубарева Юлия</v>
          </cell>
          <cell r="D86" t="str">
            <v>13.12.1991</v>
          </cell>
          <cell r="E86" t="str">
            <v>КМС</v>
          </cell>
          <cell r="F86" t="str">
            <v>Москва</v>
          </cell>
          <cell r="G86" t="str">
            <v xml:space="preserve">Москва, РГУФКСМиТ </v>
          </cell>
          <cell r="H86" t="str">
            <v>Богатырева Т.М.</v>
          </cell>
          <cell r="I86">
            <v>400</v>
          </cell>
        </row>
        <row r="87">
          <cell r="B87">
            <v>148</v>
          </cell>
          <cell r="C87" t="str">
            <v>Альмяшева Диана</v>
          </cell>
          <cell r="D87" t="str">
            <v>03.09.1997</v>
          </cell>
          <cell r="E87" t="str">
            <v>КМС</v>
          </cell>
          <cell r="F87" t="str">
            <v>Москва</v>
          </cell>
          <cell r="G87" t="str">
            <v xml:space="preserve">Москва, РГУФКСМиТ </v>
          </cell>
          <cell r="H87" t="str">
            <v>Фролова Т.С.</v>
          </cell>
        </row>
        <row r="88">
          <cell r="B88">
            <v>149</v>
          </cell>
          <cell r="C88" t="str">
            <v>Резванова Светлана</v>
          </cell>
          <cell r="D88" t="str">
            <v>20.03.1995</v>
          </cell>
          <cell r="E88" t="str">
            <v>МС</v>
          </cell>
          <cell r="F88" t="str">
            <v>Москва</v>
          </cell>
          <cell r="G88" t="str">
            <v xml:space="preserve">Москва, РГУФКСМиТ </v>
          </cell>
          <cell r="H88" t="str">
            <v>Пашха С.Н.</v>
          </cell>
          <cell r="I88">
            <v>60</v>
          </cell>
        </row>
        <row r="89">
          <cell r="B89">
            <v>150</v>
          </cell>
          <cell r="C89" t="str">
            <v>Дмитриева Алина</v>
          </cell>
          <cell r="D89" t="str">
            <v>20.12.1996</v>
          </cell>
          <cell r="E89" t="str">
            <v>КМС</v>
          </cell>
          <cell r="F89" t="str">
            <v>Москва</v>
          </cell>
          <cell r="G89" t="str">
            <v xml:space="preserve">Москва, РГУФКСМиТ </v>
          </cell>
          <cell r="H89" t="str">
            <v>Кузнецова А.Л.</v>
          </cell>
          <cell r="I89">
            <v>60</v>
          </cell>
        </row>
        <row r="90">
          <cell r="B90">
            <v>151</v>
          </cell>
          <cell r="C90" t="str">
            <v>Мрыхина Елена</v>
          </cell>
          <cell r="D90" t="str">
            <v>29.01.1995</v>
          </cell>
          <cell r="E90" t="str">
            <v>КМС</v>
          </cell>
          <cell r="F90" t="str">
            <v>Москва</v>
          </cell>
          <cell r="G90" t="str">
            <v xml:space="preserve">Москва, РГУФКСМиТ </v>
          </cell>
          <cell r="H90" t="str">
            <v>Желанов</v>
          </cell>
          <cell r="I90" t="str">
            <v>ядро</v>
          </cell>
        </row>
        <row r="91">
          <cell r="B91">
            <v>152</v>
          </cell>
          <cell r="C91" t="str">
            <v>Шерман Анастасия</v>
          </cell>
          <cell r="D91" t="str">
            <v>06.01.1999</v>
          </cell>
          <cell r="E91" t="str">
            <v>КМС</v>
          </cell>
          <cell r="F91" t="str">
            <v>Москва</v>
          </cell>
          <cell r="G91" t="str">
            <v xml:space="preserve">Москва, РГУФКСМиТ </v>
          </cell>
          <cell r="H91" t="str">
            <v>Фролова Т.С.</v>
          </cell>
          <cell r="I91" t="str">
            <v>с/х</v>
          </cell>
        </row>
        <row r="92">
          <cell r="B92">
            <v>153</v>
          </cell>
          <cell r="C92" t="str">
            <v>Макеева Дарья</v>
          </cell>
          <cell r="D92" t="str">
            <v>28.09.1997</v>
          </cell>
          <cell r="E92" t="str">
            <v>КМС</v>
          </cell>
          <cell r="F92" t="str">
            <v>Москва</v>
          </cell>
          <cell r="G92" t="str">
            <v xml:space="preserve">Москва, РГУФКСМиТ </v>
          </cell>
        </row>
        <row r="93">
          <cell r="B93">
            <v>154</v>
          </cell>
          <cell r="C93" t="str">
            <v>Стецук Татьяна</v>
          </cell>
          <cell r="D93" t="str">
            <v>28.07.1992</v>
          </cell>
          <cell r="E93" t="str">
            <v>МС</v>
          </cell>
          <cell r="F93" t="str">
            <v>Москва</v>
          </cell>
          <cell r="G93" t="str">
            <v xml:space="preserve">Москва, РГУФКСМиТ </v>
          </cell>
          <cell r="H93" t="str">
            <v>Хайкин В.Е.</v>
          </cell>
          <cell r="I93" t="str">
            <v>высота</v>
          </cell>
        </row>
        <row r="94">
          <cell r="B94">
            <v>155</v>
          </cell>
          <cell r="C94" t="str">
            <v>Мулина Ольга</v>
          </cell>
          <cell r="D94" t="str">
            <v>01.08.1992</v>
          </cell>
          <cell r="E94" t="str">
            <v>МСМК</v>
          </cell>
          <cell r="F94" t="str">
            <v>Москва</v>
          </cell>
          <cell r="G94" t="str">
            <v xml:space="preserve">Москва, РГУФКСМиТ </v>
          </cell>
          <cell r="H94" t="str">
            <v>Кучиряну М. И.</v>
          </cell>
        </row>
        <row r="95">
          <cell r="B95">
            <v>159</v>
          </cell>
          <cell r="C95" t="str">
            <v>Тихонова Дарья</v>
          </cell>
          <cell r="D95" t="str">
            <v>15.08.1998</v>
          </cell>
          <cell r="E95" t="str">
            <v>КМС</v>
          </cell>
          <cell r="F95" t="str">
            <v>Москва</v>
          </cell>
          <cell r="G95" t="str">
            <v xml:space="preserve">Москва, РГУФКСМиТ </v>
          </cell>
          <cell r="I95">
            <v>400</v>
          </cell>
        </row>
        <row r="96">
          <cell r="B96">
            <v>160</v>
          </cell>
          <cell r="C96" t="str">
            <v>Бучельникова Марина</v>
          </cell>
          <cell r="D96" t="str">
            <v>08.02.1994</v>
          </cell>
          <cell r="E96" t="str">
            <v>МС</v>
          </cell>
          <cell r="F96" t="str">
            <v>Москва</v>
          </cell>
          <cell r="G96" t="str">
            <v xml:space="preserve">Москва, РГУФКСМиТ </v>
          </cell>
          <cell r="H96" t="str">
            <v>Павлов В.И.</v>
          </cell>
          <cell r="I96" t="str">
            <v>длина</v>
          </cell>
        </row>
        <row r="97">
          <cell r="B97">
            <v>214</v>
          </cell>
          <cell r="C97" t="str">
            <v>Погудина Анастасия</v>
          </cell>
          <cell r="D97" t="str">
            <v>12.06.1995</v>
          </cell>
          <cell r="E97" t="str">
            <v>1р</v>
          </cell>
          <cell r="F97" t="str">
            <v>Кировская</v>
          </cell>
          <cell r="G97" t="str">
            <v>Киров, ВятГУ</v>
          </cell>
          <cell r="H97" t="str">
            <v>Трушковы А.Н., М.В.</v>
          </cell>
          <cell r="I97">
            <v>400</v>
          </cell>
        </row>
        <row r="98">
          <cell r="B98">
            <v>215</v>
          </cell>
          <cell r="C98" t="str">
            <v>Муравьева Анастасия</v>
          </cell>
          <cell r="D98" t="str">
            <v>16.01.1993</v>
          </cell>
          <cell r="E98" t="str">
            <v>1р</v>
          </cell>
          <cell r="F98" t="str">
            <v>Кировская</v>
          </cell>
          <cell r="G98" t="str">
            <v>Киров, ВятГУ</v>
          </cell>
          <cell r="H98" t="str">
            <v>Подковырин В.Д.</v>
          </cell>
          <cell r="I98" t="str">
            <v>ядро</v>
          </cell>
        </row>
        <row r="99">
          <cell r="B99">
            <v>216</v>
          </cell>
          <cell r="C99" t="str">
            <v>Обжирина Анастасия</v>
          </cell>
          <cell r="D99" t="str">
            <v>12.01.1995</v>
          </cell>
          <cell r="E99" t="str">
            <v>КМС</v>
          </cell>
          <cell r="F99" t="str">
            <v>Кировская</v>
          </cell>
          <cell r="G99" t="str">
            <v>Киров, ВятГУ</v>
          </cell>
          <cell r="H99" t="str">
            <v>Яровиков М.Н.</v>
          </cell>
          <cell r="I99">
            <v>60</v>
          </cell>
        </row>
        <row r="100">
          <cell r="B100">
            <v>220</v>
          </cell>
          <cell r="C100" t="str">
            <v>Ибрагимова Айгуль</v>
          </cell>
          <cell r="D100" t="str">
            <v>16.12.1994</v>
          </cell>
          <cell r="E100" t="str">
            <v>КМС</v>
          </cell>
          <cell r="F100" t="str">
            <v>Ульяновская</v>
          </cell>
          <cell r="G100" t="str">
            <v xml:space="preserve">Ульяновск, УлГТУ </v>
          </cell>
          <cell r="H100" t="str">
            <v>Анисимова Е.А., Лаврентьев В.А.</v>
          </cell>
          <cell r="I100">
            <v>60</v>
          </cell>
        </row>
        <row r="101">
          <cell r="B101">
            <v>193</v>
          </cell>
          <cell r="C101" t="str">
            <v>Беднова Анастасия</v>
          </cell>
          <cell r="D101" t="str">
            <v>23.05.1996</v>
          </cell>
          <cell r="E101" t="str">
            <v>МС</v>
          </cell>
          <cell r="F101" t="str">
            <v>Владимирская</v>
          </cell>
          <cell r="G101" t="str">
            <v xml:space="preserve">Владимир, ВлГУ </v>
          </cell>
          <cell r="H101" t="str">
            <v>Саков А.П., Салов С.Г.</v>
          </cell>
          <cell r="I101">
            <v>400</v>
          </cell>
        </row>
        <row r="102">
          <cell r="B102">
            <v>195</v>
          </cell>
          <cell r="C102" t="str">
            <v>Минаева Евгения</v>
          </cell>
          <cell r="D102" t="str">
            <v>02.10.1995</v>
          </cell>
          <cell r="E102" t="str">
            <v>КМС</v>
          </cell>
          <cell r="F102" t="str">
            <v>Владимирская</v>
          </cell>
          <cell r="G102" t="str">
            <v xml:space="preserve">Владимир, ВлГУ </v>
          </cell>
          <cell r="H102" t="str">
            <v xml:space="preserve">Саков А.П. </v>
          </cell>
          <cell r="I102">
            <v>1500</v>
          </cell>
        </row>
        <row r="103">
          <cell r="B103">
            <v>197</v>
          </cell>
          <cell r="C103" t="str">
            <v>Зотова Екатерина</v>
          </cell>
          <cell r="D103" t="str">
            <v>11.10.1997</v>
          </cell>
          <cell r="E103" t="str">
            <v>1р</v>
          </cell>
          <cell r="F103" t="str">
            <v>Владимирская</v>
          </cell>
          <cell r="G103" t="str">
            <v xml:space="preserve">Владимир, ВлГУ </v>
          </cell>
          <cell r="H103" t="str">
            <v>Плотников П.Н.</v>
          </cell>
        </row>
        <row r="104">
          <cell r="B104">
            <v>204</v>
          </cell>
          <cell r="C104" t="str">
            <v>Арефьева Анна</v>
          </cell>
          <cell r="D104" t="str">
            <v>20.10.1996</v>
          </cell>
          <cell r="E104" t="str">
            <v>2р</v>
          </cell>
          <cell r="F104" t="str">
            <v>Ярославская</v>
          </cell>
          <cell r="G104" t="str">
            <v xml:space="preserve">Ярославль, ЯрГУ им. П.Г. Демидова </v>
          </cell>
          <cell r="H104" t="str">
            <v>Станкевич В.А.</v>
          </cell>
          <cell r="I104" t="str">
            <v>2000с/п</v>
          </cell>
        </row>
        <row r="105">
          <cell r="B105">
            <v>205</v>
          </cell>
          <cell r="C105" t="str">
            <v>Соловьева Алена</v>
          </cell>
          <cell r="D105" t="str">
            <v>21.02.1996</v>
          </cell>
          <cell r="E105" t="str">
            <v>2р</v>
          </cell>
          <cell r="F105" t="str">
            <v>Ярославская</v>
          </cell>
          <cell r="G105" t="str">
            <v xml:space="preserve">Ярославль, ЯрГУ им. П.Г. Демидова </v>
          </cell>
          <cell r="H105" t="str">
            <v>Клейменов А.Н.</v>
          </cell>
          <cell r="I105">
            <v>400</v>
          </cell>
        </row>
        <row r="106">
          <cell r="B106">
            <v>206</v>
          </cell>
          <cell r="C106" t="str">
            <v>Амирова Элина</v>
          </cell>
          <cell r="D106" t="str">
            <v>27.05.1997</v>
          </cell>
          <cell r="E106" t="str">
            <v>2р</v>
          </cell>
          <cell r="F106" t="str">
            <v>Ярославская</v>
          </cell>
          <cell r="G106" t="str">
            <v xml:space="preserve">Ярославль, ЯрГУ им. П.Г. Демидова </v>
          </cell>
          <cell r="H106" t="str">
            <v>Станкевич В.А.</v>
          </cell>
          <cell r="I106">
            <v>60</v>
          </cell>
        </row>
        <row r="107">
          <cell r="B107">
            <v>207</v>
          </cell>
          <cell r="C107" t="str">
            <v>Пивкина Мария</v>
          </cell>
          <cell r="D107" t="str">
            <v>17.03.1995</v>
          </cell>
          <cell r="E107" t="str">
            <v>2р</v>
          </cell>
          <cell r="F107" t="str">
            <v>Ярославская</v>
          </cell>
          <cell r="G107" t="str">
            <v xml:space="preserve">Ярославль, ЯрГУ им. П.Г. Демидова </v>
          </cell>
          <cell r="H107" t="str">
            <v>Станкевич В.А.</v>
          </cell>
          <cell r="I107">
            <v>400</v>
          </cell>
        </row>
        <row r="108">
          <cell r="B108">
            <v>208</v>
          </cell>
          <cell r="C108" t="str">
            <v>Григорова Наталья</v>
          </cell>
          <cell r="D108" t="str">
            <v>12.08.1996</v>
          </cell>
          <cell r="E108" t="str">
            <v>2р</v>
          </cell>
          <cell r="F108" t="str">
            <v>Ярославская</v>
          </cell>
          <cell r="G108" t="str">
            <v xml:space="preserve">Ярославль, ЯрГУ им. П.Г. Демидова </v>
          </cell>
          <cell r="H108" t="str">
            <v>Станкевич В.А.</v>
          </cell>
          <cell r="I108">
            <v>400</v>
          </cell>
        </row>
        <row r="109">
          <cell r="B109">
            <v>188</v>
          </cell>
          <cell r="C109" t="str">
            <v>Третьякова Наталия</v>
          </cell>
          <cell r="D109" t="str">
            <v>14.12.1995</v>
          </cell>
          <cell r="E109" t="str">
            <v>1р</v>
          </cell>
          <cell r="F109" t="str">
            <v>Ярославская</v>
          </cell>
          <cell r="G109" t="str">
            <v xml:space="preserve">Ярославль, ЯрГУ им. П.Г. Демидова </v>
          </cell>
          <cell r="H109" t="str">
            <v>Тюленев С.А.</v>
          </cell>
          <cell r="I109">
            <v>400</v>
          </cell>
        </row>
        <row r="110">
          <cell r="B110">
            <v>203</v>
          </cell>
          <cell r="C110" t="str">
            <v>Залетова Юлия</v>
          </cell>
          <cell r="D110" t="str">
            <v>28.01.1997</v>
          </cell>
          <cell r="E110" t="str">
            <v>2р</v>
          </cell>
          <cell r="F110" t="str">
            <v>Ярославская</v>
          </cell>
          <cell r="G110" t="str">
            <v xml:space="preserve">Ярославль, ЯрГУ им. П.Г. Демидова </v>
          </cell>
          <cell r="H110" t="str">
            <v>Станкевич В.А.</v>
          </cell>
          <cell r="I110">
            <v>60</v>
          </cell>
        </row>
        <row r="111">
          <cell r="B111">
            <v>209</v>
          </cell>
          <cell r="C111" t="str">
            <v>Сидорчик Полина</v>
          </cell>
          <cell r="D111" t="str">
            <v>28.02.1998</v>
          </cell>
          <cell r="E111" t="str">
            <v>2р</v>
          </cell>
          <cell r="F111" t="str">
            <v>Ярославская</v>
          </cell>
          <cell r="G111" t="str">
            <v xml:space="preserve">Ярославль, ЯрГУ им. П.Г. Демидова </v>
          </cell>
          <cell r="H111" t="str">
            <v>Станкевич В.А.</v>
          </cell>
          <cell r="I111">
            <v>400</v>
          </cell>
        </row>
        <row r="112">
          <cell r="B112">
            <v>284</v>
          </cell>
          <cell r="C112" t="str">
            <v>Попова Валерия</v>
          </cell>
          <cell r="D112" t="str">
            <v>04.07.1996</v>
          </cell>
          <cell r="E112" t="str">
            <v>1р</v>
          </cell>
          <cell r="F112" t="str">
            <v>Ярославская</v>
          </cell>
          <cell r="G112" t="str">
            <v>Ярославль, ЯГПУ им. К.Д. Ушинского</v>
          </cell>
          <cell r="H112" t="str">
            <v>Клейменов А.Н.</v>
          </cell>
        </row>
        <row r="113">
          <cell r="B113">
            <v>285</v>
          </cell>
          <cell r="C113" t="str">
            <v>Петрова Олеся</v>
          </cell>
          <cell r="D113" t="str">
            <v>20.03.1992</v>
          </cell>
          <cell r="E113" t="str">
            <v>1р</v>
          </cell>
          <cell r="F113" t="str">
            <v>Ярославская</v>
          </cell>
          <cell r="G113" t="str">
            <v>Ярославль,ЯГТУ</v>
          </cell>
          <cell r="H113" t="str">
            <v>Клейменов А.Н.</v>
          </cell>
        </row>
        <row r="114">
          <cell r="B114">
            <v>180</v>
          </cell>
          <cell r="C114" t="str">
            <v>Оншина Марина</v>
          </cell>
          <cell r="D114" t="str">
            <v>19.12.1994</v>
          </cell>
          <cell r="E114" t="str">
            <v>1р</v>
          </cell>
          <cell r="F114" t="str">
            <v xml:space="preserve">Вологодская </v>
          </cell>
          <cell r="G114" t="str">
            <v>ВоГУ - Вологда</v>
          </cell>
          <cell r="H114" t="str">
            <v>Синицкий А.Д., Бурчевский В.З.</v>
          </cell>
          <cell r="I114">
            <v>400</v>
          </cell>
        </row>
        <row r="115">
          <cell r="B115">
            <v>281</v>
          </cell>
          <cell r="C115" t="str">
            <v>Маханова Ксения</v>
          </cell>
          <cell r="D115" t="str">
            <v>24.06.1993</v>
          </cell>
          <cell r="E115" t="str">
            <v>1р</v>
          </cell>
          <cell r="F115" t="str">
            <v>Ярославская</v>
          </cell>
          <cell r="G115" t="str">
            <v xml:space="preserve">Ярославль, ЯГМУ  </v>
          </cell>
          <cell r="H115" t="str">
            <v>Станкевич В.А.</v>
          </cell>
          <cell r="I115">
            <v>400</v>
          </cell>
        </row>
        <row r="116">
          <cell r="B116">
            <v>280</v>
          </cell>
          <cell r="C116" t="str">
            <v>Галимова Арина</v>
          </cell>
          <cell r="D116" t="str">
            <v>22.04.1998</v>
          </cell>
          <cell r="E116" t="str">
            <v>2р</v>
          </cell>
          <cell r="F116" t="str">
            <v>Ярославская</v>
          </cell>
          <cell r="G116" t="str">
            <v xml:space="preserve">Ярославль, ЯГМУ  </v>
          </cell>
          <cell r="H116" t="str">
            <v>Сошников А.В.</v>
          </cell>
          <cell r="I116">
            <v>400</v>
          </cell>
        </row>
        <row r="117">
          <cell r="B117">
            <v>279</v>
          </cell>
          <cell r="C117" t="str">
            <v>Лидонова Александра</v>
          </cell>
          <cell r="D117" t="str">
            <v>19.02.1997</v>
          </cell>
          <cell r="E117" t="str">
            <v>2р</v>
          </cell>
          <cell r="F117" t="str">
            <v>Ярославская</v>
          </cell>
          <cell r="G117" t="str">
            <v xml:space="preserve">Ярославль, ЯГМУ  </v>
          </cell>
          <cell r="H117" t="str">
            <v>Шаймарданов В.М.</v>
          </cell>
          <cell r="I117" t="str">
            <v>2000с/п</v>
          </cell>
        </row>
        <row r="118">
          <cell r="B118">
            <v>273</v>
          </cell>
          <cell r="C118" t="str">
            <v>Сергеян Диана</v>
          </cell>
          <cell r="D118" t="str">
            <v>24.10.1999</v>
          </cell>
          <cell r="E118" t="str">
            <v>КМС</v>
          </cell>
          <cell r="F118" t="str">
            <v>Ивановская</v>
          </cell>
          <cell r="G118" t="str">
            <v xml:space="preserve">Иваново, ИГХТУ </v>
          </cell>
          <cell r="H118" t="str">
            <v>Скобцов А.Ф.</v>
          </cell>
          <cell r="I118" t="str">
            <v>тройной</v>
          </cell>
        </row>
        <row r="119">
          <cell r="B119">
            <v>274</v>
          </cell>
          <cell r="C119" t="str">
            <v>Волкова Арина</v>
          </cell>
          <cell r="D119" t="str">
            <v>15.07.1997</v>
          </cell>
          <cell r="E119" t="str">
            <v>2р</v>
          </cell>
          <cell r="F119" t="str">
            <v>Ивановская</v>
          </cell>
          <cell r="G119" t="str">
            <v xml:space="preserve">Иваново, ИГХТУ </v>
          </cell>
          <cell r="H119" t="str">
            <v>Ильичева О.А.</v>
          </cell>
          <cell r="I119">
            <v>1500</v>
          </cell>
        </row>
        <row r="120">
          <cell r="B120">
            <v>276</v>
          </cell>
          <cell r="C120" t="str">
            <v>Яблокова Ирина</v>
          </cell>
          <cell r="D120" t="str">
            <v>19.07.1994</v>
          </cell>
          <cell r="E120" t="str">
            <v>1р</v>
          </cell>
          <cell r="F120" t="str">
            <v>Ивановская</v>
          </cell>
          <cell r="G120" t="str">
            <v xml:space="preserve">Иваново, ИГХТУ </v>
          </cell>
          <cell r="H120" t="str">
            <v>Рябчикова Л.В.</v>
          </cell>
          <cell r="I120">
            <v>400</v>
          </cell>
        </row>
        <row r="121">
          <cell r="B121">
            <v>277</v>
          </cell>
          <cell r="C121" t="str">
            <v>Мочалова Дана</v>
          </cell>
          <cell r="D121" t="str">
            <v>06.03.1994</v>
          </cell>
          <cell r="E121" t="str">
            <v>1р</v>
          </cell>
          <cell r="F121" t="str">
            <v>Ивановская</v>
          </cell>
          <cell r="G121" t="str">
            <v xml:space="preserve">Иваново, ИГХТУ </v>
          </cell>
          <cell r="H121" t="str">
            <v>Рябчикова Л.В.</v>
          </cell>
          <cell r="I121">
            <v>400</v>
          </cell>
        </row>
        <row r="122">
          <cell r="B122">
            <v>287</v>
          </cell>
          <cell r="C122" t="str">
            <v>Задорина Диана</v>
          </cell>
          <cell r="D122" t="str">
            <v>11.03.1991</v>
          </cell>
          <cell r="E122" t="str">
            <v>2р</v>
          </cell>
          <cell r="F122" t="str">
            <v>Ивановская</v>
          </cell>
          <cell r="G122" t="str">
            <v xml:space="preserve">Иваново, ИвГМА  </v>
          </cell>
          <cell r="H122" t="str">
            <v>Маринина Н.Н.</v>
          </cell>
          <cell r="I122">
            <v>1500</v>
          </cell>
        </row>
        <row r="123">
          <cell r="B123">
            <v>288</v>
          </cell>
          <cell r="C123" t="str">
            <v>Авагеян Ануш</v>
          </cell>
          <cell r="D123" t="str">
            <v>17.12.1995</v>
          </cell>
          <cell r="E123" t="str">
            <v>2р</v>
          </cell>
          <cell r="F123" t="str">
            <v>Ивановская</v>
          </cell>
          <cell r="G123" t="str">
            <v xml:space="preserve">Иваново, ИвГМА  </v>
          </cell>
          <cell r="H123" t="str">
            <v>Маринина Н.Н.</v>
          </cell>
          <cell r="I123">
            <v>1500</v>
          </cell>
        </row>
        <row r="124">
          <cell r="B124">
            <v>286</v>
          </cell>
          <cell r="C124" t="str">
            <v>Дасаева Диана</v>
          </cell>
          <cell r="D124" t="str">
            <v>19.03.1997</v>
          </cell>
          <cell r="E124" t="str">
            <v>КМС</v>
          </cell>
          <cell r="F124" t="str">
            <v>Республика Татарстан</v>
          </cell>
          <cell r="G124" t="str">
            <v xml:space="preserve">Казань, КНИТУ-КАИ </v>
          </cell>
          <cell r="H124" t="str">
            <v>Захарчук Д.Г.</v>
          </cell>
          <cell r="I124" t="str">
            <v>шест</v>
          </cell>
        </row>
        <row r="125">
          <cell r="B125">
            <v>295</v>
          </cell>
          <cell r="C125" t="str">
            <v>Деева Маргарита</v>
          </cell>
          <cell r="D125" t="str">
            <v>18.05.1999</v>
          </cell>
          <cell r="E125" t="str">
            <v>2р</v>
          </cell>
          <cell r="F125" t="str">
            <v xml:space="preserve">Пензенская </v>
          </cell>
          <cell r="G125" t="str">
            <v xml:space="preserve">Пенза, ПензГТУ  </v>
          </cell>
          <cell r="H125" t="str">
            <v>Кабанова Н.С.</v>
          </cell>
          <cell r="I125">
            <v>60</v>
          </cell>
        </row>
        <row r="126">
          <cell r="B126">
            <v>294</v>
          </cell>
          <cell r="C126" t="str">
            <v>Умарова Виктория</v>
          </cell>
          <cell r="D126" t="str">
            <v>09.02.2000</v>
          </cell>
          <cell r="E126" t="str">
            <v>1р</v>
          </cell>
          <cell r="F126" t="str">
            <v xml:space="preserve">Пензенская </v>
          </cell>
          <cell r="G126" t="str">
            <v xml:space="preserve">Пенза, ПензГТУ  </v>
          </cell>
          <cell r="H126" t="str">
            <v>Гарынов А.А.</v>
          </cell>
          <cell r="I126">
            <v>60</v>
          </cell>
        </row>
        <row r="127">
          <cell r="B127">
            <v>291</v>
          </cell>
          <cell r="C127" t="str">
            <v>Кузнецова Дарья</v>
          </cell>
          <cell r="D127" t="str">
            <v>13.10.1997</v>
          </cell>
          <cell r="E127" t="str">
            <v>2р</v>
          </cell>
          <cell r="F127" t="str">
            <v xml:space="preserve">Пензенская </v>
          </cell>
          <cell r="G127" t="str">
            <v xml:space="preserve">Пенза, ПензГТУ  </v>
          </cell>
          <cell r="H127" t="str">
            <v>Болгов Л.В.</v>
          </cell>
          <cell r="I127">
            <v>60</v>
          </cell>
        </row>
        <row r="128">
          <cell r="B128">
            <v>290</v>
          </cell>
          <cell r="C128" t="str">
            <v>Грунюшкина Татьяна</v>
          </cell>
          <cell r="D128" t="str">
            <v>27.03.1997</v>
          </cell>
          <cell r="E128" t="str">
            <v>2р</v>
          </cell>
          <cell r="F128" t="str">
            <v xml:space="preserve">Пензенская </v>
          </cell>
          <cell r="G128" t="str">
            <v xml:space="preserve">Пенза, ПензГТУ  </v>
          </cell>
          <cell r="H128" t="str">
            <v>Болгов Л.В.</v>
          </cell>
          <cell r="I128">
            <v>400</v>
          </cell>
        </row>
        <row r="129">
          <cell r="B129">
            <v>289</v>
          </cell>
          <cell r="C129" t="str">
            <v>Девяткина Ксения</v>
          </cell>
          <cell r="D129" t="str">
            <v>17.08.1998</v>
          </cell>
          <cell r="E129" t="str">
            <v>КМС</v>
          </cell>
          <cell r="F129" t="str">
            <v xml:space="preserve">Пензенская </v>
          </cell>
          <cell r="G129" t="str">
            <v xml:space="preserve">Пенза, ПензГТУ  </v>
          </cell>
          <cell r="H129" t="str">
            <v>Гарынов А.А.</v>
          </cell>
          <cell r="I129">
            <v>400</v>
          </cell>
        </row>
        <row r="130">
          <cell r="B130">
            <v>300</v>
          </cell>
          <cell r="C130" t="str">
            <v>Леонова Ирина</v>
          </cell>
          <cell r="D130" t="str">
            <v>07.05.1996</v>
          </cell>
          <cell r="E130" t="str">
            <v>1р</v>
          </cell>
          <cell r="F130" t="str">
            <v>Тульская</v>
          </cell>
          <cell r="G130" t="str">
            <v xml:space="preserve">Тула, ТулГУ  </v>
          </cell>
          <cell r="H130" t="str">
            <v>Анисимова В.Н.</v>
          </cell>
          <cell r="I130">
            <v>1500</v>
          </cell>
        </row>
        <row r="131">
          <cell r="B131">
            <v>299</v>
          </cell>
          <cell r="C131" t="str">
            <v>Калинина Виктория</v>
          </cell>
          <cell r="D131" t="str">
            <v>04.05.1998</v>
          </cell>
          <cell r="E131" t="str">
            <v>КМС</v>
          </cell>
          <cell r="F131" t="str">
            <v>Тульская</v>
          </cell>
          <cell r="G131" t="str">
            <v xml:space="preserve">Тула, ТулГУ  </v>
          </cell>
          <cell r="H131" t="str">
            <v>Елистратова И.А.</v>
          </cell>
          <cell r="I131">
            <v>60</v>
          </cell>
        </row>
        <row r="132">
          <cell r="B132">
            <v>236</v>
          </cell>
          <cell r="C132" t="str">
            <v>Цыплакова Надежда</v>
          </cell>
          <cell r="D132" t="str">
            <v>23.08.1995</v>
          </cell>
          <cell r="E132" t="str">
            <v>КМС</v>
          </cell>
          <cell r="F132" t="str">
            <v xml:space="preserve">Архангельская </v>
          </cell>
          <cell r="G132" t="str">
            <v xml:space="preserve">Архангельск, САФУ им. М.В. Ломоносова  </v>
          </cell>
          <cell r="H132" t="str">
            <v>Мингалева А.Г.</v>
          </cell>
          <cell r="I132">
            <v>400</v>
          </cell>
        </row>
        <row r="133">
          <cell r="B133">
            <v>237</v>
          </cell>
          <cell r="C133" t="str">
            <v>Каркавцева Анастасия</v>
          </cell>
          <cell r="D133" t="str">
            <v>04.07.1996</v>
          </cell>
          <cell r="E133" t="str">
            <v>1р</v>
          </cell>
          <cell r="F133" t="str">
            <v xml:space="preserve">Архангельская </v>
          </cell>
          <cell r="G133" t="str">
            <v xml:space="preserve">Архангельск, САФУ им. М.В. Ломоносова  </v>
          </cell>
          <cell r="H133" t="str">
            <v>Мингалева А.Г.</v>
          </cell>
          <cell r="I133">
            <v>400</v>
          </cell>
        </row>
        <row r="134">
          <cell r="B134">
            <v>238</v>
          </cell>
          <cell r="C134" t="str">
            <v>Антонова Юлия</v>
          </cell>
          <cell r="D134" t="str">
            <v>11.10.1996</v>
          </cell>
          <cell r="E134" t="str">
            <v>1р</v>
          </cell>
          <cell r="F134" t="str">
            <v xml:space="preserve">Архангельская </v>
          </cell>
          <cell r="G134" t="str">
            <v xml:space="preserve">Архангельск, САФУ им. М.В. Ломоносова  </v>
          </cell>
          <cell r="H134" t="str">
            <v>Мингалева А.Г.</v>
          </cell>
          <cell r="I134">
            <v>400</v>
          </cell>
        </row>
        <row r="135">
          <cell r="B135">
            <v>239</v>
          </cell>
          <cell r="C135" t="str">
            <v>Федорова Ольга</v>
          </cell>
          <cell r="D135" t="str">
            <v>29.08.1996</v>
          </cell>
          <cell r="E135" t="str">
            <v>1р</v>
          </cell>
          <cell r="F135" t="str">
            <v xml:space="preserve">Архангельская </v>
          </cell>
          <cell r="G135" t="str">
            <v xml:space="preserve">Архангельск, САФУ им. М.В. Ломоносова  </v>
          </cell>
          <cell r="H135" t="str">
            <v>Мингалева А.Г.</v>
          </cell>
          <cell r="I135">
            <v>60</v>
          </cell>
        </row>
        <row r="136">
          <cell r="B136">
            <v>242</v>
          </cell>
          <cell r="C136" t="str">
            <v>Гусева Мария</v>
          </cell>
          <cell r="D136" t="str">
            <v>19.03.1998</v>
          </cell>
          <cell r="E136" t="str">
            <v>2р</v>
          </cell>
          <cell r="F136" t="str">
            <v xml:space="preserve">Архангельская </v>
          </cell>
          <cell r="G136" t="str">
            <v xml:space="preserve">Архангельск, САФУ им. М.В. Ломоносова  </v>
          </cell>
          <cell r="H136" t="str">
            <v>Мингалева А.Г.</v>
          </cell>
          <cell r="I136">
            <v>1500</v>
          </cell>
        </row>
        <row r="137">
          <cell r="B137">
            <v>247</v>
          </cell>
          <cell r="C137" t="str">
            <v>Иванова Виктория</v>
          </cell>
          <cell r="D137" t="str">
            <v>28.12.1995</v>
          </cell>
          <cell r="E137" t="str">
            <v>2р</v>
          </cell>
          <cell r="F137" t="str">
            <v>Калининградская</v>
          </cell>
          <cell r="G137" t="str">
            <v xml:space="preserve">Калининград, БФУ им. И. Канта  </v>
          </cell>
          <cell r="H137" t="str">
            <v>Шабанов В.В.</v>
          </cell>
          <cell r="I137" t="str">
            <v>2000с/п</v>
          </cell>
        </row>
        <row r="138">
          <cell r="B138">
            <v>245</v>
          </cell>
          <cell r="C138" t="str">
            <v>Терпиловская Анастасия</v>
          </cell>
          <cell r="D138" t="str">
            <v>1997</v>
          </cell>
          <cell r="E138" t="str">
            <v>2р</v>
          </cell>
          <cell r="F138" t="str">
            <v>Калининградская</v>
          </cell>
          <cell r="G138" t="str">
            <v xml:space="preserve">Калининград, БФУ им. И. Канта  </v>
          </cell>
          <cell r="H138" t="str">
            <v>Стародубова Т.А.</v>
          </cell>
        </row>
        <row r="139">
          <cell r="B139">
            <v>244</v>
          </cell>
          <cell r="C139" t="str">
            <v>Овчинникова Екатерина</v>
          </cell>
          <cell r="D139" t="str">
            <v>01.04.1995</v>
          </cell>
          <cell r="E139" t="str">
            <v>КМС</v>
          </cell>
          <cell r="F139" t="str">
            <v>Калининградская</v>
          </cell>
          <cell r="G139" t="str">
            <v xml:space="preserve">Калининград, БФУ им. И. Канта  </v>
          </cell>
          <cell r="H139" t="str">
            <v>Стародубова Т.А., Григорьев А.А.</v>
          </cell>
          <cell r="I139" t="str">
            <v>высота</v>
          </cell>
        </row>
        <row r="140">
          <cell r="B140">
            <v>319</v>
          </cell>
          <cell r="C140" t="str">
            <v>Грошева Александра</v>
          </cell>
          <cell r="D140" t="str">
            <v>19.08.1994</v>
          </cell>
          <cell r="E140" t="str">
            <v>МС</v>
          </cell>
          <cell r="F140" t="str">
            <v>Новосибирская</v>
          </cell>
          <cell r="G140" t="str">
            <v>Новосибирск, НГАУ</v>
          </cell>
          <cell r="H140" t="str">
            <v>Грошев В.А., Кудрявцев В.Е.</v>
          </cell>
        </row>
        <row r="141">
          <cell r="B141">
            <v>317</v>
          </cell>
          <cell r="C141" t="str">
            <v>Боренко Виктория</v>
          </cell>
          <cell r="D141" t="str">
            <v>12.0.1997</v>
          </cell>
          <cell r="E141" t="str">
            <v>2р</v>
          </cell>
          <cell r="F141" t="str">
            <v xml:space="preserve">Калининградская </v>
          </cell>
          <cell r="G141" t="str">
            <v xml:space="preserve">Калининград, КГТУ  </v>
          </cell>
          <cell r="H141" t="str">
            <v>Балашовы С.Г., В.А.</v>
          </cell>
          <cell r="I141">
            <v>60</v>
          </cell>
        </row>
        <row r="142">
          <cell r="B142">
            <v>318</v>
          </cell>
          <cell r="C142" t="str">
            <v>Васильченко Надежда</v>
          </cell>
          <cell r="D142" t="str">
            <v>25.10.1994</v>
          </cell>
          <cell r="E142" t="str">
            <v>КМС</v>
          </cell>
          <cell r="F142" t="str">
            <v xml:space="preserve">Калининградская </v>
          </cell>
          <cell r="G142" t="str">
            <v xml:space="preserve">Калининград, КГТУ  </v>
          </cell>
          <cell r="H142" t="str">
            <v>Балашовы С.Г., В.А.</v>
          </cell>
          <cell r="I142" t="str">
            <v>тройной</v>
          </cell>
        </row>
        <row r="143">
          <cell r="B143">
            <v>250</v>
          </cell>
          <cell r="C143" t="str">
            <v>Бышкина Нина</v>
          </cell>
          <cell r="D143" t="str">
            <v>25.05.1996</v>
          </cell>
          <cell r="E143" t="str">
            <v>1р</v>
          </cell>
          <cell r="F143" t="str">
            <v xml:space="preserve">Ивановская </v>
          </cell>
          <cell r="G143" t="str">
            <v xml:space="preserve">Иваново, ИГЭУ им. В.И. Ленина </v>
          </cell>
          <cell r="H143" t="str">
            <v>Маринина Н.Н.</v>
          </cell>
          <cell r="I143">
            <v>1500</v>
          </cell>
        </row>
        <row r="144">
          <cell r="B144">
            <v>251</v>
          </cell>
          <cell r="C144" t="str">
            <v>Вьюнкова Анастасия</v>
          </cell>
          <cell r="D144" t="str">
            <v>23.03.1997</v>
          </cell>
          <cell r="E144" t="str">
            <v>1р</v>
          </cell>
          <cell r="F144" t="str">
            <v xml:space="preserve">Ивановская </v>
          </cell>
          <cell r="G144" t="str">
            <v xml:space="preserve">Иваново, ИГЭУ им. В.И. Ленина </v>
          </cell>
          <cell r="H144" t="str">
            <v>Чахунов Е.И., Иванченко С.Д</v>
          </cell>
          <cell r="I144" t="str">
            <v>длина</v>
          </cell>
        </row>
        <row r="145">
          <cell r="B145">
            <v>253</v>
          </cell>
          <cell r="C145" t="str">
            <v>Мишина Ольга</v>
          </cell>
          <cell r="D145" t="str">
            <v>14.12.1996</v>
          </cell>
          <cell r="E145" t="str">
            <v>2р</v>
          </cell>
          <cell r="F145" t="str">
            <v xml:space="preserve">Ивановская </v>
          </cell>
          <cell r="G145" t="str">
            <v xml:space="preserve">Иваново, ИГЭУ им. В.И. Ленина </v>
          </cell>
          <cell r="H145" t="str">
            <v xml:space="preserve">Чахунов Е.И. </v>
          </cell>
          <cell r="I145" t="str">
            <v>высота</v>
          </cell>
        </row>
        <row r="146">
          <cell r="B146">
            <v>252</v>
          </cell>
          <cell r="C146" t="str">
            <v>Землянкина Инна</v>
          </cell>
          <cell r="D146" t="str">
            <v>04.01.1995</v>
          </cell>
          <cell r="E146" t="str">
            <v>КМС</v>
          </cell>
          <cell r="F146" t="str">
            <v xml:space="preserve">Ивановская </v>
          </cell>
          <cell r="G146" t="str">
            <v xml:space="preserve">Иваново, ИГЭУ им. В.И. Ленина </v>
          </cell>
          <cell r="H146" t="str">
            <v>ЗТР Торгов Е.Н., Маринина  Н.Н.</v>
          </cell>
          <cell r="I146">
            <v>400</v>
          </cell>
        </row>
        <row r="147">
          <cell r="B147">
            <v>248</v>
          </cell>
          <cell r="C147" t="str">
            <v>Кукушкина Анна</v>
          </cell>
          <cell r="D147" t="str">
            <v>13.01.1992</v>
          </cell>
          <cell r="E147" t="str">
            <v>МС</v>
          </cell>
          <cell r="F147" t="str">
            <v xml:space="preserve">Ивановская </v>
          </cell>
          <cell r="G147" t="str">
            <v xml:space="preserve">Иваново, ИГЭУ им. В.И. Ленина </v>
          </cell>
          <cell r="H147" t="str">
            <v xml:space="preserve">ЗТР Торгов Е.Н. </v>
          </cell>
          <cell r="I147">
            <v>60</v>
          </cell>
        </row>
        <row r="148">
          <cell r="B148">
            <v>254</v>
          </cell>
          <cell r="C148" t="str">
            <v>Некрасова Татьяна</v>
          </cell>
          <cell r="D148" t="str">
            <v>25.04.1994</v>
          </cell>
          <cell r="E148" t="str">
            <v>КМС</v>
          </cell>
          <cell r="F148" t="str">
            <v xml:space="preserve">Ивановская </v>
          </cell>
          <cell r="G148" t="str">
            <v xml:space="preserve">Иваново, ИГЭУ им. В.И. Ленина </v>
          </cell>
          <cell r="H148" t="str">
            <v>Магницкий М.В., Магницкая О.А., Вдовин М.В., Платницкий О.С.</v>
          </cell>
          <cell r="I148">
            <v>60</v>
          </cell>
        </row>
        <row r="149">
          <cell r="B149">
            <v>249</v>
          </cell>
          <cell r="C149" t="str">
            <v>Булыгина Алена</v>
          </cell>
          <cell r="D149" t="str">
            <v>17.08.1995</v>
          </cell>
          <cell r="E149" t="str">
            <v>КМС</v>
          </cell>
          <cell r="F149" t="str">
            <v xml:space="preserve">Ивановская </v>
          </cell>
          <cell r="G149" t="str">
            <v xml:space="preserve">Иваново, ИГЭУ им. В.И. Ленина </v>
          </cell>
          <cell r="H149" t="str">
            <v xml:space="preserve">Чахунов Е.И. </v>
          </cell>
          <cell r="I149">
            <v>60</v>
          </cell>
        </row>
        <row r="150">
          <cell r="B150">
            <v>270</v>
          </cell>
          <cell r="C150" t="str">
            <v>Мараракина Наталья</v>
          </cell>
          <cell r="D150" t="str">
            <v>19.01.1999</v>
          </cell>
          <cell r="E150" t="str">
            <v>1р</v>
          </cell>
          <cell r="F150" t="str">
            <v xml:space="preserve">Ивановская </v>
          </cell>
          <cell r="G150" t="str">
            <v xml:space="preserve">Иваново, ИГЭУ им. В.И. Ленина </v>
          </cell>
          <cell r="H150" t="str">
            <v>Маринина Н.Н., Попова Н.Л.</v>
          </cell>
          <cell r="I150">
            <v>1500</v>
          </cell>
        </row>
        <row r="151">
          <cell r="B151">
            <v>326</v>
          </cell>
          <cell r="C151" t="str">
            <v>Тарасова Марина</v>
          </cell>
          <cell r="D151" t="str">
            <v>13.07.1996</v>
          </cell>
          <cell r="E151" t="str">
            <v>1р</v>
          </cell>
          <cell r="F151" t="str">
            <v>Республика Чувашии</v>
          </cell>
          <cell r="G151" t="str">
            <v xml:space="preserve">Чебоксары, ЧГПУ им. И.Я. Яковлева </v>
          </cell>
          <cell r="H151" t="str">
            <v>Архипова Г.И.</v>
          </cell>
          <cell r="I151">
            <v>1500</v>
          </cell>
        </row>
        <row r="152">
          <cell r="B152">
            <v>321</v>
          </cell>
          <cell r="C152" t="str">
            <v>Морозова Виктория</v>
          </cell>
          <cell r="D152" t="str">
            <v>04.09.1996</v>
          </cell>
          <cell r="E152" t="str">
            <v>КМС</v>
          </cell>
          <cell r="F152" t="str">
            <v>Республика Чувашии</v>
          </cell>
          <cell r="G152" t="str">
            <v xml:space="preserve">Чебоксары, ЧГПУ им. И.Я. Яковлева </v>
          </cell>
          <cell r="H152" t="str">
            <v>Кузнецов М.П.</v>
          </cell>
          <cell r="I152">
            <v>1500</v>
          </cell>
        </row>
        <row r="153">
          <cell r="B153">
            <v>331</v>
          </cell>
          <cell r="C153" t="str">
            <v>Чернова Анастасия</v>
          </cell>
          <cell r="D153" t="str">
            <v>13.04.1996</v>
          </cell>
          <cell r="E153" t="str">
            <v>МС</v>
          </cell>
          <cell r="F153" t="str">
            <v>Республика Чувашии</v>
          </cell>
          <cell r="G153" t="str">
            <v xml:space="preserve">Чебоксары, ЧГПУ им. И.Я. Яковлева </v>
          </cell>
          <cell r="H153" t="str">
            <v>Иванова О.В.</v>
          </cell>
          <cell r="I153" t="str">
            <v>с/х</v>
          </cell>
        </row>
        <row r="154">
          <cell r="B154">
            <v>327</v>
          </cell>
          <cell r="C154" t="str">
            <v>Ванеева Ася</v>
          </cell>
          <cell r="D154" t="str">
            <v>01.12.1998</v>
          </cell>
          <cell r="E154" t="str">
            <v>2р</v>
          </cell>
          <cell r="F154" t="str">
            <v>Республика Чувашии</v>
          </cell>
          <cell r="G154" t="str">
            <v xml:space="preserve">Чебоксары, ЧГПУ им. И.Я. Яковлева </v>
          </cell>
          <cell r="H154" t="str">
            <v>Архипова Г.И.</v>
          </cell>
          <cell r="I154">
            <v>1500</v>
          </cell>
        </row>
        <row r="155">
          <cell r="B155">
            <v>325</v>
          </cell>
          <cell r="C155" t="str">
            <v>Николаева Ольга</v>
          </cell>
          <cell r="D155" t="str">
            <v>19.08.1995</v>
          </cell>
          <cell r="E155" t="str">
            <v>КМС</v>
          </cell>
          <cell r="F155" t="str">
            <v>Республика Чувашии</v>
          </cell>
          <cell r="G155" t="str">
            <v xml:space="preserve">Чебоксары, ЧГПУ им. И.Я. Яковлева </v>
          </cell>
          <cell r="H155" t="str">
            <v>Захаров Н.А.</v>
          </cell>
          <cell r="I155" t="str">
            <v>2000с/п</v>
          </cell>
        </row>
        <row r="156">
          <cell r="B156">
            <v>346</v>
          </cell>
          <cell r="C156" t="str">
            <v>Самитова Виктория</v>
          </cell>
          <cell r="D156" t="str">
            <v>09.09.1994</v>
          </cell>
          <cell r="E156" t="str">
            <v>КМС</v>
          </cell>
          <cell r="F156" t="str">
            <v xml:space="preserve">Республика Татарстан </v>
          </cell>
          <cell r="G156" t="str">
            <v xml:space="preserve">Казань, ФГБОУ ВО ПГАФКСиТ </v>
          </cell>
          <cell r="I156" t="str">
            <v>длина</v>
          </cell>
        </row>
        <row r="157">
          <cell r="B157">
            <v>339</v>
          </cell>
          <cell r="C157" t="str">
            <v>Иванова Раисия</v>
          </cell>
          <cell r="D157" t="str">
            <v>03.06.1995</v>
          </cell>
          <cell r="E157" t="str">
            <v>МС</v>
          </cell>
          <cell r="F157" t="str">
            <v xml:space="preserve">Республика Татарстан </v>
          </cell>
          <cell r="G157" t="str">
            <v xml:space="preserve">Казань, ФГБОУ ВО ПГАФКСиТ </v>
          </cell>
          <cell r="H157" t="str">
            <v>Прокопьев А.Г.</v>
          </cell>
          <cell r="I157" t="str">
            <v>2000с/п</v>
          </cell>
        </row>
        <row r="158">
          <cell r="B158">
            <v>340</v>
          </cell>
          <cell r="C158" t="str">
            <v>Гафурова Альбина</v>
          </cell>
          <cell r="D158" t="str">
            <v>29.07.1998</v>
          </cell>
          <cell r="E158" t="str">
            <v>1р</v>
          </cell>
          <cell r="F158" t="str">
            <v xml:space="preserve">Республика Татарстан </v>
          </cell>
          <cell r="G158" t="str">
            <v xml:space="preserve">Казань, ФГБОУ ВО ПГАФКСиТ </v>
          </cell>
          <cell r="H158" t="str">
            <v>Ополева С.Ю., Хасамов И.Н.</v>
          </cell>
          <cell r="I158">
            <v>1500</v>
          </cell>
        </row>
        <row r="159">
          <cell r="B159">
            <v>341</v>
          </cell>
          <cell r="C159" t="str">
            <v>Белостоцкая Елена</v>
          </cell>
          <cell r="D159" t="str">
            <v>29.05.1998</v>
          </cell>
          <cell r="E159" t="str">
            <v>КМС</v>
          </cell>
          <cell r="F159" t="str">
            <v xml:space="preserve">Республика Татарстан </v>
          </cell>
          <cell r="G159" t="str">
            <v xml:space="preserve">Казань, ФГБОУ ВО ПГАФКСиТ </v>
          </cell>
          <cell r="H159" t="str">
            <v>Малых Н.Л., Малых И.С., Барашников А.С.</v>
          </cell>
          <cell r="I159">
            <v>400</v>
          </cell>
        </row>
        <row r="160">
          <cell r="B160">
            <v>342</v>
          </cell>
          <cell r="C160" t="str">
            <v>Пузик Инна</v>
          </cell>
          <cell r="D160" t="str">
            <v>22.01.1997</v>
          </cell>
          <cell r="E160" t="str">
            <v>КМС</v>
          </cell>
          <cell r="F160" t="str">
            <v xml:space="preserve">Республика Татарстан </v>
          </cell>
          <cell r="G160" t="str">
            <v xml:space="preserve">Казань, ФГБОУ ВО ПГАФКСиТ </v>
          </cell>
          <cell r="H160" t="str">
            <v>Пузик О.В.</v>
          </cell>
          <cell r="I160">
            <v>400</v>
          </cell>
        </row>
        <row r="161">
          <cell r="B161">
            <v>343</v>
          </cell>
          <cell r="C161" t="str">
            <v>Сурова Анастасия</v>
          </cell>
          <cell r="D161" t="str">
            <v>26.09.1996</v>
          </cell>
          <cell r="E161" t="str">
            <v>КМС</v>
          </cell>
          <cell r="F161" t="str">
            <v xml:space="preserve">Республика Татарстан </v>
          </cell>
          <cell r="G161" t="str">
            <v xml:space="preserve">Казань, ФГБОУ ВО ПГАФКСиТ </v>
          </cell>
          <cell r="H161" t="str">
            <v>Захарчук Д.Г.</v>
          </cell>
          <cell r="I161" t="str">
            <v>длина</v>
          </cell>
        </row>
        <row r="162">
          <cell r="B162">
            <v>344</v>
          </cell>
          <cell r="C162" t="str">
            <v>Гаврилюк Кристина</v>
          </cell>
          <cell r="D162" t="str">
            <v>14.05.1994</v>
          </cell>
          <cell r="E162" t="str">
            <v>КМС</v>
          </cell>
          <cell r="F162" t="str">
            <v xml:space="preserve">Республика Татарстан </v>
          </cell>
          <cell r="G162" t="str">
            <v xml:space="preserve">Казань, ФГБОУ ВО ПГАФКСиТ </v>
          </cell>
          <cell r="H162" t="str">
            <v>Яшины Ж.Л., А.Н.</v>
          </cell>
          <cell r="I162" t="str">
            <v>высота</v>
          </cell>
        </row>
        <row r="163">
          <cell r="B163">
            <v>345</v>
          </cell>
          <cell r="C163" t="str">
            <v>Мирошниченко София</v>
          </cell>
          <cell r="D163" t="str">
            <v>04.10.1995</v>
          </cell>
          <cell r="E163" t="str">
            <v>КМС</v>
          </cell>
          <cell r="F163" t="str">
            <v xml:space="preserve">Республика Татарстан </v>
          </cell>
          <cell r="G163" t="str">
            <v xml:space="preserve">Казань, ФГБОУ ВО ПГАФКСиТ </v>
          </cell>
          <cell r="H163" t="str">
            <v>Сверигин Р.Р.</v>
          </cell>
          <cell r="I163" t="str">
            <v>высота</v>
          </cell>
        </row>
        <row r="164">
          <cell r="B164">
            <v>349</v>
          </cell>
          <cell r="C164" t="str">
            <v>Сбродова Дарья</v>
          </cell>
          <cell r="D164" t="str">
            <v>28.09.1997</v>
          </cell>
          <cell r="E164" t="str">
            <v>КМС</v>
          </cell>
          <cell r="F164" t="str">
            <v xml:space="preserve">Москва </v>
          </cell>
          <cell r="G164" t="str">
            <v xml:space="preserve">Москва, МГПУ </v>
          </cell>
          <cell r="H164" t="str">
            <v>Филатовы М.И., Е.А.</v>
          </cell>
          <cell r="I164">
            <v>400</v>
          </cell>
        </row>
        <row r="165">
          <cell r="B165">
            <v>91</v>
          </cell>
          <cell r="C165" t="str">
            <v>Кавешникова Елена</v>
          </cell>
          <cell r="D165" t="str">
            <v>19.02.1998</v>
          </cell>
          <cell r="E165" t="str">
            <v>КМС</v>
          </cell>
          <cell r="F165" t="str">
            <v>Свердловская</v>
          </cell>
          <cell r="G165" t="str">
            <v>Екатеринбург, УрФУ</v>
          </cell>
          <cell r="H165" t="str">
            <v>Кавешниковы Б.В., В.Т.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workbookViewId="0">
      <selection activeCell="A87" sqref="A87:XFD166"/>
    </sheetView>
  </sheetViews>
  <sheetFormatPr defaultRowHeight="15" x14ac:dyDescent="0.25"/>
  <cols>
    <col min="1" max="1" width="4.7109375" customWidth="1"/>
    <col min="2" max="2" width="6.42578125" customWidth="1"/>
    <col min="3" max="3" width="23.42578125" customWidth="1"/>
    <col min="4" max="4" width="10.85546875" customWidth="1"/>
    <col min="5" max="5" width="6.5703125" customWidth="1"/>
    <col min="6" max="6" width="20" customWidth="1"/>
    <col min="7" max="7" width="30.5703125" customWidth="1"/>
    <col min="8" max="9" width="8.5703125" style="17" customWidth="1"/>
    <col min="10" max="10" width="7.42578125" style="17" customWidth="1"/>
    <col min="11" max="11" width="6.85546875" customWidth="1"/>
    <col min="12" max="12" width="5.85546875" customWidth="1"/>
    <col min="13" max="13" width="24.42578125" customWidth="1"/>
  </cols>
  <sheetData>
    <row r="1" spans="1:13" ht="20.25" x14ac:dyDescent="0.3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</row>
    <row r="2" spans="1:13" ht="20.25" x14ac:dyDescent="0.3">
      <c r="A2" s="210" t="s">
        <v>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</row>
    <row r="3" spans="1:13" ht="20.25" x14ac:dyDescent="0.3">
      <c r="A3" s="198"/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" t="s">
        <v>79</v>
      </c>
    </row>
    <row r="4" spans="1:13" ht="18" x14ac:dyDescent="0.25">
      <c r="A4" s="2"/>
      <c r="B4" s="3"/>
      <c r="C4" s="3"/>
      <c r="D4" s="4"/>
      <c r="F4" s="5"/>
      <c r="G4" s="5"/>
      <c r="H4" s="5"/>
      <c r="I4" s="5"/>
      <c r="J4" s="5"/>
      <c r="K4" s="5"/>
      <c r="L4" s="211" t="s">
        <v>2</v>
      </c>
      <c r="M4" s="211"/>
    </row>
    <row r="5" spans="1:13" ht="15.75" x14ac:dyDescent="0.25">
      <c r="A5" s="2"/>
      <c r="B5" s="6"/>
      <c r="C5" s="6"/>
      <c r="D5" s="7"/>
      <c r="F5" s="212"/>
      <c r="G5" s="212"/>
      <c r="H5" s="8"/>
      <c r="I5" s="8"/>
      <c r="J5"/>
      <c r="M5" s="9" t="s">
        <v>3</v>
      </c>
    </row>
    <row r="6" spans="1:13" ht="20.25" x14ac:dyDescent="0.3">
      <c r="A6" s="10"/>
      <c r="D6" s="11" t="s">
        <v>81</v>
      </c>
      <c r="E6" s="12">
        <v>0.59375</v>
      </c>
      <c r="F6" s="13" t="s">
        <v>4</v>
      </c>
      <c r="G6" s="10"/>
      <c r="H6" s="10"/>
      <c r="I6" s="10"/>
      <c r="J6" s="210" t="s">
        <v>5</v>
      </c>
      <c r="K6" s="210"/>
      <c r="L6" s="210"/>
      <c r="M6" s="210"/>
    </row>
    <row r="7" spans="1:13" ht="18.75" x14ac:dyDescent="0.3">
      <c r="A7" s="14"/>
      <c r="B7" s="15"/>
      <c r="C7" s="6"/>
      <c r="D7" s="11" t="s">
        <v>80</v>
      </c>
      <c r="E7" s="12">
        <v>0.6875</v>
      </c>
      <c r="F7" s="13" t="s">
        <v>6</v>
      </c>
      <c r="G7" s="2"/>
      <c r="H7" s="16"/>
      <c r="I7" s="16"/>
    </row>
    <row r="8" spans="1:13" ht="18.75" x14ac:dyDescent="0.3">
      <c r="A8" s="14"/>
      <c r="B8" s="15"/>
      <c r="C8" s="6"/>
      <c r="D8" s="11" t="s">
        <v>80</v>
      </c>
      <c r="E8" s="12">
        <v>0.75347222222222221</v>
      </c>
      <c r="F8" s="13" t="s">
        <v>7</v>
      </c>
      <c r="G8" s="2"/>
      <c r="H8" s="16"/>
      <c r="I8" s="16"/>
    </row>
    <row r="9" spans="1:13" ht="15.75" x14ac:dyDescent="0.25">
      <c r="A9" s="2"/>
      <c r="B9" s="18"/>
      <c r="C9" s="19" t="s">
        <v>8</v>
      </c>
      <c r="D9" s="20" t="s">
        <v>9</v>
      </c>
      <c r="E9" s="21"/>
      <c r="F9" s="2"/>
      <c r="G9" s="2"/>
      <c r="H9" s="22"/>
      <c r="I9" s="22"/>
    </row>
    <row r="10" spans="1:13" ht="15" customHeight="1" x14ac:dyDescent="0.25">
      <c r="A10" s="213" t="s">
        <v>10</v>
      </c>
      <c r="B10" s="213" t="s">
        <v>11</v>
      </c>
      <c r="C10" s="213" t="s">
        <v>12</v>
      </c>
      <c r="D10" s="215" t="s">
        <v>13</v>
      </c>
      <c r="E10" s="215" t="s">
        <v>14</v>
      </c>
      <c r="F10" s="215" t="s">
        <v>15</v>
      </c>
      <c r="G10" s="215" t="s">
        <v>16</v>
      </c>
      <c r="H10" s="216" t="s">
        <v>17</v>
      </c>
      <c r="I10" s="216"/>
      <c r="J10" s="217"/>
      <c r="K10" s="213" t="s">
        <v>18</v>
      </c>
      <c r="L10" s="215" t="s">
        <v>19</v>
      </c>
      <c r="M10" s="207" t="s">
        <v>20</v>
      </c>
    </row>
    <row r="11" spans="1:13" x14ac:dyDescent="0.25">
      <c r="A11" s="214"/>
      <c r="B11" s="214"/>
      <c r="C11" s="214"/>
      <c r="D11" s="214"/>
      <c r="E11" s="214"/>
      <c r="F11" s="214"/>
      <c r="G11" s="214"/>
      <c r="H11" s="23" t="s">
        <v>21</v>
      </c>
      <c r="I11" s="23" t="s">
        <v>22</v>
      </c>
      <c r="J11" s="23" t="s">
        <v>23</v>
      </c>
      <c r="K11" s="214"/>
      <c r="L11" s="214"/>
      <c r="M11" s="208"/>
    </row>
    <row r="12" spans="1:13" x14ac:dyDescent="0.25">
      <c r="A12" s="24">
        <v>1</v>
      </c>
      <c r="B12" s="32">
        <v>248</v>
      </c>
      <c r="C12" s="26" t="str">
        <f>IF(B12=0," ",VLOOKUP(B12,[1]Женщины!B$1:H$65536,2,FALSE))</f>
        <v>Кукушкина Анна</v>
      </c>
      <c r="D12" s="27" t="str">
        <f>IF(B12=0," ",VLOOKUP($B12,[1]Женщины!$B$1:$H$65536,3,FALSE))</f>
        <v>13.01.1992</v>
      </c>
      <c r="E12" s="25" t="str">
        <f>IF(B12=0," ",IF(VLOOKUP($B12,[1]Женщины!$B$1:$H$65536,4,FALSE)=0," ",VLOOKUP($B12,[1]Женщины!$B$1:$H$65536,4,FALSE)))</f>
        <v>МС</v>
      </c>
      <c r="F12" s="26" t="str">
        <f>IF(B12=0," ",VLOOKUP($B12,[1]Женщины!$B$1:$H$65536,5,FALSE))</f>
        <v xml:space="preserve">Ивановская </v>
      </c>
      <c r="G12" s="26" t="str">
        <f>IF(B12=0," ",VLOOKUP($B12,[1]Женщины!$B$1:$H$65536,6,FALSE))</f>
        <v xml:space="preserve">Иваново, ИГЭУ им. В.И. Ленина </v>
      </c>
      <c r="H12" s="28">
        <v>8.7152777777777779E-5</v>
      </c>
      <c r="I12" s="28">
        <v>8.6342592592592599E-5</v>
      </c>
      <c r="J12" s="49">
        <v>8.5300925925925938E-5</v>
      </c>
      <c r="K12" s="45" t="s">
        <v>75</v>
      </c>
      <c r="L12" s="25" t="s">
        <v>76</v>
      </c>
      <c r="M12" s="42" t="str">
        <f>IF(B12=0," ",VLOOKUP($B12,[1]Женщины!$B$1:$H$65536,7,FALSE))</f>
        <v xml:space="preserve">ЗТР Торгов Е.Н. </v>
      </c>
    </row>
    <row r="13" spans="1:13" ht="21.75" customHeight="1" x14ac:dyDescent="0.25">
      <c r="A13" s="24">
        <v>2</v>
      </c>
      <c r="B13" s="36">
        <v>254</v>
      </c>
      <c r="C13" s="34" t="str">
        <f>IF(B13=0," ",VLOOKUP(B13,[1]Женщины!B$1:H$65536,2,FALSE))</f>
        <v>Некрасова Татьяна</v>
      </c>
      <c r="D13" s="35" t="str">
        <f>IF(B13=0," ",VLOOKUP($B13,[1]Женщины!$B$1:$H$65536,3,FALSE))</f>
        <v>25.04.1994</v>
      </c>
      <c r="E13" s="36" t="str">
        <f>IF(B13=0," ",IF(VLOOKUP($B13,[1]Женщины!$B$1:$H$65536,4,FALSE)=0," ",VLOOKUP($B13,[1]Женщины!$B$1:$H$65536,4,FALSE)))</f>
        <v>КМС</v>
      </c>
      <c r="F13" s="34" t="str">
        <f>IF(B13=0," ",VLOOKUP($B13,[1]Женщины!$B$1:$H$65536,5,FALSE))</f>
        <v xml:space="preserve">Ивановская </v>
      </c>
      <c r="G13" s="34" t="str">
        <f>IF(B13=0," ",VLOOKUP($B13,[1]Женщины!$B$1:$H$65536,6,FALSE))</f>
        <v xml:space="preserve">Иваново, ИГЭУ им. В.И. Ленина </v>
      </c>
      <c r="H13" s="28">
        <v>8.8425925925925919E-5</v>
      </c>
      <c r="I13" s="28">
        <v>8.6805555555555559E-5</v>
      </c>
      <c r="J13" s="49">
        <v>8.6226851851851859E-5</v>
      </c>
      <c r="K13" s="45" t="s">
        <v>75</v>
      </c>
      <c r="L13" s="45" t="s">
        <v>77</v>
      </c>
      <c r="M13" s="269" t="str">
        <f>IF(B13=0," ",VLOOKUP($B13,[1]Женщины!$B$1:$H$65536,7,FALSE))</f>
        <v>Магницкий М.В., Магницкая О.А., Вдовин М.В., Платницкий О.С.</v>
      </c>
    </row>
    <row r="14" spans="1:13" x14ac:dyDescent="0.25">
      <c r="A14" s="24">
        <v>3</v>
      </c>
      <c r="B14" s="36">
        <v>176</v>
      </c>
      <c r="C14" s="34" t="str">
        <f>IF(B14=0," ",VLOOKUP(B14,[1]Женщины!B$1:H$65536,2,FALSE))</f>
        <v>Тарасова Александра</v>
      </c>
      <c r="D14" s="35" t="str">
        <f>IF(B14=0," ",VLOOKUP($B14,[1]Женщины!$B$1:$H$65536,3,FALSE))</f>
        <v>30.06.1995</v>
      </c>
      <c r="E14" s="36" t="str">
        <f>IF(B14=0," ",IF(VLOOKUP($B14,[1]Женщины!$B$1:$H$65536,4,FALSE)=0," ",VLOOKUP($B14,[1]Женщины!$B$1:$H$65536,4,FALSE)))</f>
        <v>МС</v>
      </c>
      <c r="F14" s="34" t="str">
        <f>IF(B14=0," ",VLOOKUP($B14,[1]Женщины!$B$1:$H$65536,5,FALSE))</f>
        <v>Ивановская</v>
      </c>
      <c r="G14" s="34" t="str">
        <f>IF(B14=0," ",VLOOKUP($B14,[1]Женщины!$B$1:$H$65536,6,FALSE))</f>
        <v>Шуя, ШФ ИвГУ</v>
      </c>
      <c r="H14" s="28">
        <v>8.935185185185184E-5</v>
      </c>
      <c r="I14" s="28">
        <v>8.8194444444444453E-5</v>
      </c>
      <c r="J14" s="43">
        <v>8.7847222222222219E-5</v>
      </c>
      <c r="K14" s="37" t="str">
        <f>IF(H14=0," ",IF(H14&lt;=[1]Разряды!$D$30,[1]Разряды!$D$3,IF(H14&lt;=[1]Разряды!$E$30,[1]Разряды!$E$3,IF(H14&lt;=[1]Разряды!$F$30,[1]Разряды!$F$3,IF(H14&lt;=[1]Разряды!$G$30,[1]Разряды!$G$3,IF(H14&lt;=[1]Разряды!$H$30,[1]Разряды!$H$3,IF(H14&lt;=[1]Разряды!$I$30,[1]Разряды!$I$3,IF(H14&lt;=[1]Разряды!$J$30,[1]Разряды!$J$3,"б/р"))))))))</f>
        <v>кмс</v>
      </c>
      <c r="L14" s="37">
        <v>11</v>
      </c>
      <c r="M14" s="38" t="str">
        <f>IF(B14=0," ",VLOOKUP($B14,[1]Женщины!$B$1:$H$65536,7,FALSE))</f>
        <v>Шпаер А.А., Борисенко Е.М.</v>
      </c>
    </row>
    <row r="15" spans="1:13" x14ac:dyDescent="0.25">
      <c r="A15" s="30">
        <v>4</v>
      </c>
      <c r="B15" s="32">
        <v>134</v>
      </c>
      <c r="C15" s="34" t="str">
        <f>IF(B15=0," ",VLOOKUP(B15,[1]Женщины!B$1:H$65536,2,FALSE))</f>
        <v>Путилина Екатерина</v>
      </c>
      <c r="D15" s="35" t="str">
        <f>IF(B15=0," ",VLOOKUP($B15,[1]Женщины!$B$1:$H$65536,3,FALSE))</f>
        <v>28.07.1996</v>
      </c>
      <c r="E15" s="36" t="str">
        <f>IF(B15=0," ",IF(VLOOKUP($B15,[1]Женщины!$B$1:$H$65536,4,FALSE)=0," ",VLOOKUP($B15,[1]Женщины!$B$1:$H$65536,4,FALSE)))</f>
        <v>КМС</v>
      </c>
      <c r="F15" s="34" t="str">
        <f>IF(B15=0," ",VLOOKUP($B15,[1]Женщины!$B$1:$H$65536,5,FALSE))</f>
        <v xml:space="preserve">Белгородская </v>
      </c>
      <c r="G15" s="34" t="str">
        <f>IF(B15=0," ",VLOOKUP($B15,[1]Женщины!$B$1:$H$65536,6,FALSE))</f>
        <v>Белгород, НИУ "БелГУ"</v>
      </c>
      <c r="H15" s="28">
        <v>8.9236111111111113E-5</v>
      </c>
      <c r="I15" s="28">
        <v>8.8541666666666673E-5</v>
      </c>
      <c r="J15" s="49">
        <v>8.8194444444444453E-5</v>
      </c>
      <c r="K15" s="37" t="str">
        <f>IF(H15=0," ",IF(H15&lt;=[1]Разряды!$D$30,[1]Разряды!$D$3,IF(H15&lt;=[1]Разряды!$E$30,[1]Разряды!$E$3,IF(H15&lt;=[1]Разряды!$F$30,[1]Разряды!$F$3,IF(H15&lt;=[1]Разряды!$G$30,[1]Разряды!$G$3,IF(H15&lt;=[1]Разряды!$H$30,[1]Разряды!$H$3,IF(H15&lt;=[1]Разряды!$I$30,[1]Разряды!$I$3,IF(H15&lt;=[1]Разряды!$J$30,[1]Разряды!$J$3,"б/р"))))))))</f>
        <v>кмс</v>
      </c>
      <c r="L15" s="37">
        <v>10</v>
      </c>
      <c r="M15" s="38" t="str">
        <f>IF(B15=0," ",VLOOKUP($B15,[1]Женщины!$B$1:$H$65536,7,FALSE))</f>
        <v>Чуканов Д.В., Чуканова Е.К.</v>
      </c>
    </row>
    <row r="16" spans="1:13" x14ac:dyDescent="0.25">
      <c r="A16" s="25">
        <v>5</v>
      </c>
      <c r="B16" s="36">
        <v>149</v>
      </c>
      <c r="C16" s="34" t="str">
        <f>IF(B16=0," ",VLOOKUP(B16,[1]Женщины!B$1:H$65536,2,FALSE))</f>
        <v>Резванова Светлана</v>
      </c>
      <c r="D16" s="35" t="str">
        <f>IF(B16=0," ",VLOOKUP($B16,[1]Женщины!$B$1:$H$65536,3,FALSE))</f>
        <v>20.03.1995</v>
      </c>
      <c r="E16" s="36" t="str">
        <f>IF(B16=0," ",IF(VLOOKUP($B16,[1]Женщины!$B$1:$H$65536,4,FALSE)=0," ",VLOOKUP($B16,[1]Женщины!$B$1:$H$65536,4,FALSE)))</f>
        <v>МС</v>
      </c>
      <c r="F16" s="34" t="str">
        <f>IF(B16=0," ",VLOOKUP($B16,[1]Женщины!$B$1:$H$65536,5,FALSE))</f>
        <v>Москва</v>
      </c>
      <c r="G16" s="34" t="str">
        <f>IF(B16=0," ",VLOOKUP($B16,[1]Женщины!$B$1:$H$65536,6,FALSE))</f>
        <v xml:space="preserve">Москва, РГУФКСМиТ </v>
      </c>
      <c r="H16" s="40">
        <v>9.0393518518518527E-5</v>
      </c>
      <c r="I16" s="40">
        <v>8.9699074074074087E-5</v>
      </c>
      <c r="J16" s="49">
        <v>8.8657407407407413E-5</v>
      </c>
      <c r="K16" s="33" t="str">
        <f>IF(H16=0," ",IF(H16&lt;=[1]Разряды!$D$30,[1]Разряды!$D$3,IF(H16&lt;=[1]Разряды!$E$30,[1]Разряды!$E$3,IF(H16&lt;=[1]Разряды!$F$30,[1]Разряды!$F$3,IF(H16&lt;=[1]Разряды!$G$30,[1]Разряды!$G$3,IF(H16&lt;=[1]Разряды!$H$30,[1]Разряды!$H$3,IF(H16&lt;=[1]Разряды!$I$30,[1]Разряды!$I$3,IF(H16&lt;=[1]Разряды!$J$30,[1]Разряды!$J$3,"б/р"))))))))</f>
        <v>кмс</v>
      </c>
      <c r="L16" s="37">
        <v>9</v>
      </c>
      <c r="M16" s="34" t="str">
        <f>IF(B16=0," ",VLOOKUP($B16,[1]Женщины!$B$1:$H$65536,7,FALSE))</f>
        <v>Пашха С.Н.</v>
      </c>
    </row>
    <row r="17" spans="1:13" x14ac:dyDescent="0.25">
      <c r="A17" s="46">
        <v>6</v>
      </c>
      <c r="B17" s="32">
        <v>93</v>
      </c>
      <c r="C17" s="26" t="str">
        <f>IF(B17=0," ",VLOOKUP(B17,[1]Женщины!B$1:H$65536,2,FALSE))</f>
        <v>Разгуляева Ксения</v>
      </c>
      <c r="D17" s="27" t="str">
        <f>IF(B17=0," ",VLOOKUP($B17,[1]Женщины!$B$1:$H$65536,3,FALSE))</f>
        <v>26.03.1996</v>
      </c>
      <c r="E17" s="25" t="str">
        <f>IF(B17=0," ",IF(VLOOKUP($B17,[1]Женщины!$B$1:$H$65536,4,FALSE)=0," ",VLOOKUP($B17,[1]Женщины!$B$1:$H$65536,4,FALSE)))</f>
        <v>МС</v>
      </c>
      <c r="F17" s="34" t="str">
        <f>IF(B17=0," ",VLOOKUP($B17,[1]Женщины!$B$1:$H$65536,5,FALSE))</f>
        <v>Московская</v>
      </c>
      <c r="G17" s="26" t="str">
        <f>IF(B17=0," ",VLOOKUP($B17,[1]Женщины!$B$1:$H$65536,6,FALSE))</f>
        <v>Малаховка, МГАФК</v>
      </c>
      <c r="H17" s="28">
        <v>9.0162037037037034E-5</v>
      </c>
      <c r="I17" s="28">
        <v>8.9699074074074087E-5</v>
      </c>
      <c r="J17" s="49">
        <v>8.8888888888888893E-5</v>
      </c>
      <c r="K17" s="37" t="str">
        <f>IF(H17=0," ",IF(H17&lt;=[1]Разряды!$D$30,[1]Разряды!$D$3,IF(H17&lt;=[1]Разряды!$E$30,[1]Разряды!$E$3,IF(H17&lt;=[1]Разряды!$F$30,[1]Разряды!$F$3,IF(H17&lt;=[1]Разряды!$G$30,[1]Разряды!$G$3,IF(H17&lt;=[1]Разряды!$H$30,[1]Разряды!$H$3,IF(H17&lt;=[1]Разряды!$I$30,[1]Разряды!$I$3,IF(H17&lt;=[1]Разряды!$J$30,[1]Разряды!$J$3,"б/р"))))))))</f>
        <v>кмс</v>
      </c>
      <c r="L17" s="39">
        <v>8</v>
      </c>
      <c r="M17" s="31" t="str">
        <f>IF(B17=0," ",VLOOKUP($B17,[1]Женщины!$B$1:$H$65536,7,FALSE))</f>
        <v>Пугачева Н.Н., Пугачев С.С.</v>
      </c>
    </row>
    <row r="18" spans="1:13" x14ac:dyDescent="0.25">
      <c r="A18" s="25">
        <v>7</v>
      </c>
      <c r="B18" s="36">
        <v>120</v>
      </c>
      <c r="C18" s="34" t="str">
        <f>IF(B18=0," ",VLOOKUP(B18,[1]Женщины!B$1:H$65536,2,FALSE))</f>
        <v>Колдина Анастасия</v>
      </c>
      <c r="D18" s="35" t="str">
        <f>IF(B18=0," ",VLOOKUP($B18,[1]Женщины!$B$1:$H$65536,3,FALSE))</f>
        <v>06.01.1995</v>
      </c>
      <c r="E18" s="36" t="str">
        <f>IF(B18=0," ",IF(VLOOKUP($B18,[1]Женщины!$B$1:$H$65536,4,FALSE)=0," ",VLOOKUP($B18,[1]Женщины!$B$1:$H$65536,4,FALSE)))</f>
        <v>МС</v>
      </c>
      <c r="F18" s="34" t="str">
        <f>IF(B18=0," ",VLOOKUP($B18,[1]Женщины!$B$1:$H$65536,5,FALSE))</f>
        <v>Тамбовская</v>
      </c>
      <c r="G18" s="34" t="str">
        <f>IF(B18=0," ",VLOOKUP($B18,[1]Женщины!$B$1:$H$65536,6,FALSE))</f>
        <v xml:space="preserve">Тамбов, ТГУ им. Г.Р. Державина </v>
      </c>
      <c r="H18" s="40">
        <v>8.9930555555555554E-5</v>
      </c>
      <c r="I18" s="40">
        <v>9.0625000000000007E-5</v>
      </c>
      <c r="J18" s="41"/>
      <c r="K18" s="37" t="str">
        <f>IF(H18=0," ",IF(H18&lt;=[1]Разряды!$D$30,[1]Разряды!$D$3,IF(H18&lt;=[1]Разряды!$E$30,[1]Разряды!$E$3,IF(H18&lt;=[1]Разряды!$F$30,[1]Разряды!$F$3,IF(H18&lt;=[1]Разряды!$G$30,[1]Разряды!$G$3,IF(H18&lt;=[1]Разряды!$H$30,[1]Разряды!$H$3,IF(H18&lt;=[1]Разряды!$I$30,[1]Разряды!$I$3,IF(H18&lt;=[1]Разряды!$J$30,[1]Разряды!$J$3,"б/р"))))))))</f>
        <v>кмс</v>
      </c>
      <c r="L18" s="37">
        <v>7</v>
      </c>
      <c r="M18" s="34" t="str">
        <f>IF(B18=0," ",VLOOKUP($B18,[1]Женщины!$B$1:$H$65536,7,FALSE))</f>
        <v>Иванов А.Н.</v>
      </c>
    </row>
    <row r="19" spans="1:13" x14ac:dyDescent="0.25">
      <c r="A19" s="46">
        <v>8</v>
      </c>
      <c r="B19" s="276">
        <v>150</v>
      </c>
      <c r="C19" s="26" t="str">
        <f>IF(B19=0," ",VLOOKUP(B19,[1]Женщины!B$1:H$65536,2,FALSE))</f>
        <v>Дмитриева Алина</v>
      </c>
      <c r="D19" s="27" t="str">
        <f>IF(B19=0," ",VLOOKUP($B19,[1]Женщины!$B$1:$H$65536,3,FALSE))</f>
        <v>20.12.1996</v>
      </c>
      <c r="E19" s="25" t="str">
        <f>IF(B19=0," ",IF(VLOOKUP($B19,[1]Женщины!$B$1:$H$65536,4,FALSE)=0," ",VLOOKUP($B19,[1]Женщины!$B$1:$H$65536,4,FALSE)))</f>
        <v>КМС</v>
      </c>
      <c r="F19" s="26" t="str">
        <f>IF(B19=0," ",VLOOKUP($B19,[1]Женщины!$B$1:$H$65536,5,FALSE))</f>
        <v>Москва</v>
      </c>
      <c r="G19" s="26" t="str">
        <f>IF(B19=0," ",VLOOKUP($B19,[1]Женщины!$B$1:$H$65536,6,FALSE))</f>
        <v xml:space="preserve">Москва, РГУФКСМиТ </v>
      </c>
      <c r="H19" s="28">
        <v>9.1666666666666668E-5</v>
      </c>
      <c r="I19" s="28">
        <v>9.1087962962962967E-5</v>
      </c>
      <c r="J19" s="29"/>
      <c r="K19" s="33" t="str">
        <f>IF(H19=0," ",IF(H19&lt;=[1]Разряды!$D$30,[1]Разряды!$D$3,IF(H19&lt;=[1]Разряды!$E$30,[1]Разряды!$E$3,IF(H19&lt;=[1]Разряды!$F$30,[1]Разряды!$F$3,IF(H19&lt;=[1]Разряды!$G$30,[1]Разряды!$G$3,IF(H19&lt;=[1]Разряды!$H$30,[1]Разряды!$H$3,IF(H19&lt;=[1]Разряды!$I$30,[1]Разряды!$I$3,IF(H19&lt;=[1]Разряды!$J$30,[1]Разряды!$J$3,"б/р"))))))))</f>
        <v>1р</v>
      </c>
      <c r="L19" s="33">
        <v>6</v>
      </c>
      <c r="M19" s="42" t="str">
        <f>IF(B19=0," ",VLOOKUP($B19,[1]Женщины!$B$1:$H$65536,7,FALSE))</f>
        <v>Кузнецова А.Л.</v>
      </c>
    </row>
    <row r="20" spans="1:13" x14ac:dyDescent="0.25">
      <c r="A20" s="25">
        <v>9</v>
      </c>
      <c r="B20" s="48">
        <v>145</v>
      </c>
      <c r="C20" s="34" t="str">
        <f>IF(B20=0," ",VLOOKUP(B20,[1]Женщины!B$1:H$65536,2,FALSE))</f>
        <v>Вахрушева Екатерина</v>
      </c>
      <c r="D20" s="35" t="str">
        <f>IF(B20=0," ",VLOOKUP($B20,[1]Женщины!$B$1:$H$65536,3,FALSE))</f>
        <v>06.01.1998</v>
      </c>
      <c r="E20" s="36" t="str">
        <f>IF(B20=0," ",IF(VLOOKUP($B20,[1]Женщины!$B$1:$H$65536,4,FALSE)=0," ",VLOOKUP($B20,[1]Женщины!$B$1:$H$65536,4,FALSE)))</f>
        <v>МС</v>
      </c>
      <c r="F20" s="34" t="str">
        <f>IF(B20=0," ",VLOOKUP($B20,[1]Женщины!$B$1:$H$65536,5,FALSE))</f>
        <v>Москва</v>
      </c>
      <c r="G20" s="34" t="str">
        <f>IF(B20=0," ",VLOOKUP($B20,[1]Женщины!$B$1:$H$65536,6,FALSE))</f>
        <v xml:space="preserve">Москва, РГУФКСМиТ </v>
      </c>
      <c r="H20" s="28">
        <v>9.1203703703703694E-5</v>
      </c>
      <c r="I20" s="28">
        <v>9.1435185185185188E-5</v>
      </c>
      <c r="J20" s="29"/>
      <c r="K20" s="37" t="str">
        <f>IF(H20=0," ",IF(H20&lt;=[1]Разряды!$D$30,[1]Разряды!$D$3,IF(H20&lt;=[1]Разряды!$E$30,[1]Разряды!$E$3,IF(H20&lt;=[1]Разряды!$F$30,[1]Разряды!$F$3,IF(H20&lt;=[1]Разряды!$G$30,[1]Разряды!$G$3,IF(H20&lt;=[1]Разряды!$H$30,[1]Разряды!$H$3,IF(H20&lt;=[1]Разряды!$I$30,[1]Разряды!$I$3,IF(H20&lt;=[1]Разряды!$J$30,[1]Разряды!$J$3,"б/р"))))))))</f>
        <v>1р</v>
      </c>
      <c r="L20" s="37">
        <v>5</v>
      </c>
      <c r="M20" s="34" t="str">
        <f>IF(B20=0," ",VLOOKUP($B20,[1]Женщины!$B$1:$H$65536,7,FALSE))</f>
        <v>Маслаков В.М.</v>
      </c>
    </row>
    <row r="21" spans="1:13" x14ac:dyDescent="0.25">
      <c r="A21" s="46">
        <v>10</v>
      </c>
      <c r="B21" s="36">
        <v>50</v>
      </c>
      <c r="C21" s="34" t="str">
        <f>IF(B21=0," ",VLOOKUP(B21,[1]Женщины!B$1:H$65536,2,FALSE))</f>
        <v>Глебова Карина</v>
      </c>
      <c r="D21" s="35" t="str">
        <f>IF(B21=0," ",VLOOKUP($B21,[1]Женщины!$B$1:$H$65536,3,FALSE))</f>
        <v>23.01.1996</v>
      </c>
      <c r="E21" s="36" t="str">
        <f>IF(B21=0," ",IF(VLOOKUP($B21,[1]Женщины!$B$1:$H$65536,4,FALSE)=0," ",VLOOKUP($B21,[1]Женщины!$B$1:$H$65536,4,FALSE)))</f>
        <v>МС</v>
      </c>
      <c r="F21" s="34" t="str">
        <f>IF(B21=0," ",VLOOKUP($B21,[1]Женщины!$B$1:$H$65536,5,FALSE))</f>
        <v>Сахалинская</v>
      </c>
      <c r="G21" s="34" t="str">
        <f>IF(B21=0," ",VLOOKUP($B21,[1]Женщины!$B$1:$H$65536,6,FALSE))</f>
        <v>Южно-Сахалинск, СахГУ</v>
      </c>
      <c r="H21" s="40">
        <v>9.1782407407407394E-5</v>
      </c>
      <c r="I21" s="277">
        <v>9.1666666666666668E-5</v>
      </c>
      <c r="J21" s="29"/>
      <c r="K21" s="37" t="str">
        <f>IF(H21=0," ",IF(H21&lt;=[1]Разряды!$D$30,[1]Разряды!$D$3,IF(H21&lt;=[1]Разряды!$E$30,[1]Разряды!$E$3,IF(H21&lt;=[1]Разряды!$F$30,[1]Разряды!$F$3,IF(H21&lt;=[1]Разряды!$G$30,[1]Разряды!$G$3,IF(H21&lt;=[1]Разряды!$H$30,[1]Разряды!$H$3,IF(H21&lt;=[1]Разряды!$I$30,[1]Разряды!$I$3,IF(H21&lt;=[1]Разряды!$J$30,[1]Разряды!$J$3,"б/р"))))))))</f>
        <v>1р</v>
      </c>
      <c r="L21" s="37">
        <v>4</v>
      </c>
      <c r="M21" s="171" t="str">
        <f>IF(B21=0," ",VLOOKUP($B21,[1]Женщины!$B$1:$H$65536,7,FALSE))</f>
        <v>Быкова Т.Ф., Трубецкой Р.О., Воротыляк А.Н.</v>
      </c>
    </row>
    <row r="22" spans="1:13" x14ac:dyDescent="0.25">
      <c r="A22" s="25">
        <v>11</v>
      </c>
      <c r="B22" s="61">
        <v>220</v>
      </c>
      <c r="C22" s="34" t="str">
        <f>IF(B22=0," ",VLOOKUP(B22,[1]Женщины!B$1:H$65536,2,FALSE))</f>
        <v>Ибрагимова Айгуль</v>
      </c>
      <c r="D22" s="35" t="str">
        <f>IF(B22=0," ",VLOOKUP($B22,[1]Женщины!$B$1:$H$65536,3,FALSE))</f>
        <v>16.12.1994</v>
      </c>
      <c r="E22" s="36" t="str">
        <f>IF(B22=0," ",IF(VLOOKUP($B22,[1]Женщины!$B$1:$H$65536,4,FALSE)=0," ",VLOOKUP($B22,[1]Женщины!$B$1:$H$65536,4,FALSE)))</f>
        <v>КМС</v>
      </c>
      <c r="F22" s="34" t="str">
        <f>IF(B22=0," ",VLOOKUP($B22,[1]Женщины!$B$1:$H$65536,5,FALSE))</f>
        <v>Ульяновская</v>
      </c>
      <c r="G22" s="34" t="str">
        <f>IF(B22=0," ",VLOOKUP($B22,[1]Женщины!$B$1:$H$65536,6,FALSE))</f>
        <v xml:space="preserve">Ульяновск, УлГТУ </v>
      </c>
      <c r="H22" s="40">
        <v>9.2476851851851875E-5</v>
      </c>
      <c r="I22" s="277">
        <v>9.1724537037037038E-5</v>
      </c>
      <c r="J22" s="41"/>
      <c r="K22" s="33" t="str">
        <f>IF(H22=0," ",IF(H22&lt;=[1]Разряды!$D$30,[1]Разряды!$D$3,IF(H22&lt;=[1]Разряды!$E$30,[1]Разряды!$E$3,IF(H22&lt;=[1]Разряды!$F$30,[1]Разряды!$F$3,IF(H22&lt;=[1]Разряды!$G$30,[1]Разряды!$G$3,IF(H22&lt;=[1]Разряды!$H$30,[1]Разряды!$H$3,IF(H22&lt;=[1]Разряды!$I$30,[1]Разряды!$I$3,IF(H22&lt;=[1]Разряды!$J$30,[1]Разряды!$J$3,"б/р"))))))))</f>
        <v>1р</v>
      </c>
      <c r="L22" s="37">
        <v>3</v>
      </c>
      <c r="M22" s="161" t="str">
        <f>IF(B22=0," ",VLOOKUP($B22,[1]Женщины!$B$1:$H$65536,7,FALSE))</f>
        <v>Анисимова Е.А., Лаврентьев В.А.</v>
      </c>
    </row>
    <row r="23" spans="1:13" x14ac:dyDescent="0.25">
      <c r="A23" s="46">
        <v>12</v>
      </c>
      <c r="B23" s="36">
        <v>177</v>
      </c>
      <c r="C23" s="34" t="str">
        <f>IF(B23=0," ",VLOOKUP(B23,[1]Женщины!B$1:H$65536,2,FALSE))</f>
        <v>Осетрова Виктория</v>
      </c>
      <c r="D23" s="35" t="str">
        <f>IF(B23=0," ",VLOOKUP($B23,[1]Женщины!$B$1:$H$65536,3,FALSE))</f>
        <v>24.04.1994</v>
      </c>
      <c r="E23" s="36" t="str">
        <f>IF(B23=0," ",IF(VLOOKUP($B23,[1]Женщины!$B$1:$H$65536,4,FALSE)=0," ",VLOOKUP($B23,[1]Женщины!$B$1:$H$65536,4,FALSE)))</f>
        <v>КМС</v>
      </c>
      <c r="F23" s="34" t="str">
        <f>IF(B23=0," ",VLOOKUP($B23,[1]Женщины!$B$1:$H$65536,5,FALSE))</f>
        <v>Ивановская</v>
      </c>
      <c r="G23" s="34" t="str">
        <f>IF(B23=0," ",VLOOKUP($B23,[1]Женщины!$B$1:$H$65536,6,FALSE))</f>
        <v>Шуя, ШФ ИвГУ</v>
      </c>
      <c r="H23" s="40">
        <v>9.1898148148148148E-5</v>
      </c>
      <c r="I23" s="277">
        <v>9.1932870370370367E-5</v>
      </c>
      <c r="J23" s="41"/>
      <c r="K23" s="33" t="str">
        <f>IF(H23=0," ",IF(H23&lt;=[1]Разряды!$D$30,[1]Разряды!$D$3,IF(H23&lt;=[1]Разряды!$E$30,[1]Разряды!$E$3,IF(H23&lt;=[1]Разряды!$F$30,[1]Разряды!$F$3,IF(H23&lt;=[1]Разряды!$G$30,[1]Разряды!$G$3,IF(H23&lt;=[1]Разряды!$H$30,[1]Разряды!$H$3,IF(H23&lt;=[1]Разряды!$I$30,[1]Разряды!$I$3,IF(H23&lt;=[1]Разряды!$J$30,[1]Разряды!$J$3,"б/р"))))))))</f>
        <v>1р</v>
      </c>
      <c r="L23" s="37">
        <v>2</v>
      </c>
      <c r="M23" s="34" t="str">
        <f>IF(B23=0," ",VLOOKUP($B23,[1]Женщины!$B$1:$H$65536,7,FALSE))</f>
        <v>Смирнов С.В.</v>
      </c>
    </row>
    <row r="24" spans="1:13" x14ac:dyDescent="0.25">
      <c r="A24" s="25">
        <v>12</v>
      </c>
      <c r="B24" s="32">
        <v>299</v>
      </c>
      <c r="C24" s="34" t="str">
        <f>IF(B24=0," ",VLOOKUP(B24,[1]Женщины!B$1:H$65536,2,FALSE))</f>
        <v>Калинина Виктория</v>
      </c>
      <c r="D24" s="35" t="str">
        <f>IF(B24=0," ",VLOOKUP($B24,[1]Женщины!$B$1:$H$65536,3,FALSE))</f>
        <v>04.05.1998</v>
      </c>
      <c r="E24" s="36" t="str">
        <f>IF(B24=0," ",IF(VLOOKUP($B24,[1]Женщины!$B$1:$H$65536,4,FALSE)=0," ",VLOOKUP($B24,[1]Женщины!$B$1:$H$65536,4,FALSE)))</f>
        <v>КМС</v>
      </c>
      <c r="F24" s="34" t="str">
        <f>IF(B24=0," ",VLOOKUP($B24,[1]Женщины!$B$1:$H$65536,5,FALSE))</f>
        <v>Тульская</v>
      </c>
      <c r="G24" s="34" t="str">
        <f>IF(B24=0," ",VLOOKUP($B24,[1]Женщины!$B$1:$H$65536,6,FALSE))</f>
        <v xml:space="preserve">Тула, ТулГУ  </v>
      </c>
      <c r="H24" s="28">
        <v>9.2013888888888888E-5</v>
      </c>
      <c r="I24" s="277">
        <v>9.1932870370370367E-5</v>
      </c>
      <c r="J24" s="29"/>
      <c r="K24" s="37" t="str">
        <f>IF(H24=0," ",IF(H24&lt;=[1]Разряды!$D$30,[1]Разряды!$D$3,IF(H24&lt;=[1]Разряды!$E$30,[1]Разряды!$E$3,IF(H24&lt;=[1]Разряды!$F$30,[1]Разряды!$F$3,IF(H24&lt;=[1]Разряды!$G$30,[1]Разряды!$G$3,IF(H24&lt;=[1]Разряды!$H$30,[1]Разряды!$H$3,IF(H24&lt;=[1]Разряды!$I$30,[1]Разряды!$I$3,IF(H24&lt;=[1]Разряды!$J$30,[1]Разряды!$J$3,"б/р"))))))))</f>
        <v>1р</v>
      </c>
      <c r="L24" s="37">
        <v>2</v>
      </c>
      <c r="M24" s="34" t="str">
        <f>IF(B24=0," ",VLOOKUP($B24,[1]Женщины!$B$1:$H$65536,7,FALSE))</f>
        <v>Елистратова И.А.</v>
      </c>
    </row>
    <row r="25" spans="1:13" x14ac:dyDescent="0.25">
      <c r="A25" s="46">
        <v>14</v>
      </c>
      <c r="B25" s="32">
        <v>216</v>
      </c>
      <c r="C25" s="34" t="str">
        <f>IF(B25=0," ",VLOOKUP(B25,[1]Женщины!B$1:H$65536,2,FALSE))</f>
        <v>Обжирина Анастасия</v>
      </c>
      <c r="D25" s="35" t="str">
        <f>IF(B25=0," ",VLOOKUP($B25,[1]Женщины!$B$1:$H$65536,3,FALSE))</f>
        <v>12.01.1995</v>
      </c>
      <c r="E25" s="36" t="str">
        <f>IF(B25=0," ",IF(VLOOKUP($B25,[1]Женщины!$B$1:$H$65536,4,FALSE)=0," ",VLOOKUP($B25,[1]Женщины!$B$1:$H$65536,4,FALSE)))</f>
        <v>КМС</v>
      </c>
      <c r="F25" s="34" t="str">
        <f>IF(B25=0," ",VLOOKUP($B25,[1]Женщины!$B$1:$H$65536,5,FALSE))</f>
        <v>Кировская</v>
      </c>
      <c r="G25" s="34" t="str">
        <f>IF(B25=0," ",VLOOKUP($B25,[1]Женщины!$B$1:$H$65536,6,FALSE))</f>
        <v>Киров, ВятГУ</v>
      </c>
      <c r="H25" s="40">
        <v>9.3402777777777795E-5</v>
      </c>
      <c r="I25" s="40">
        <v>9.3171296296296315E-5</v>
      </c>
      <c r="J25" s="41"/>
      <c r="K25" s="37" t="str">
        <f>IF(H25=0," ",IF(H25&lt;=[1]Разряды!$D$30,[1]Разряды!$D$3,IF(H25&lt;=[1]Разряды!$E$30,[1]Разряды!$E$3,IF(H25&lt;=[1]Разряды!$F$30,[1]Разряды!$F$3,IF(H25&lt;=[1]Разряды!$G$30,[1]Разряды!$G$3,IF(H25&lt;=[1]Разряды!$H$30,[1]Разряды!$H$3,IF(H25&lt;=[1]Разряды!$I$30,[1]Разряды!$I$3,IF(H25&lt;=[1]Разряды!$J$30,[1]Разряды!$J$3,"б/р"))))))))</f>
        <v>1р</v>
      </c>
      <c r="L25" s="37">
        <v>1</v>
      </c>
      <c r="M25" s="34" t="str">
        <f>IF(B25=0," ",VLOOKUP($B25,[1]Женщины!$B$1:$H$65536,7,FALSE))</f>
        <v>Яровиков М.Н.</v>
      </c>
    </row>
    <row r="26" spans="1:13" x14ac:dyDescent="0.25">
      <c r="A26" s="25">
        <v>15</v>
      </c>
      <c r="B26" s="32">
        <v>249</v>
      </c>
      <c r="C26" s="34" t="str">
        <f>IF(B26=0," ",VLOOKUP(B26,[1]Женщины!B$1:H$65536,2,FALSE))</f>
        <v>Булыгина Алена</v>
      </c>
      <c r="D26" s="35" t="str">
        <f>IF(B26=0," ",VLOOKUP($B26,[1]Женщины!$B$1:$H$65536,3,FALSE))</f>
        <v>17.08.1995</v>
      </c>
      <c r="E26" s="36" t="str">
        <f>IF(B26=0," ",IF(VLOOKUP($B26,[1]Женщины!$B$1:$H$65536,4,FALSE)=0," ",VLOOKUP($B26,[1]Женщины!$B$1:$H$65536,4,FALSE)))</f>
        <v>КМС</v>
      </c>
      <c r="F26" s="34" t="str">
        <f>IF(B26=0," ",VLOOKUP($B26,[1]Женщины!$B$1:$H$65536,5,FALSE))</f>
        <v xml:space="preserve">Ивановская </v>
      </c>
      <c r="G26" s="34" t="str">
        <f>IF(B26=0," ",VLOOKUP($B26,[1]Женщины!$B$1:$H$65536,6,FALSE))</f>
        <v xml:space="preserve">Иваново, ИГЭУ им. В.И. Ленина </v>
      </c>
      <c r="H26" s="40">
        <v>9.2476851851851875E-5</v>
      </c>
      <c r="I26" s="40">
        <v>9.3634259259259248E-5</v>
      </c>
      <c r="J26" s="41"/>
      <c r="K26" s="37" t="str">
        <f>IF(H26=0," ",IF(H26&lt;=[1]Разряды!$D$30,[1]Разряды!$D$3,IF(H26&lt;=[1]Разряды!$E$30,[1]Разряды!$E$3,IF(H26&lt;=[1]Разряды!$F$30,[1]Разряды!$F$3,IF(H26&lt;=[1]Разряды!$G$30,[1]Разряды!$G$3,IF(H26&lt;=[1]Разряды!$H$30,[1]Разряды!$H$3,IF(H26&lt;=[1]Разряды!$I$30,[1]Разряды!$I$3,IF(H26&lt;=[1]Разряды!$J$30,[1]Разряды!$J$3,"б/р"))))))))</f>
        <v>1р</v>
      </c>
      <c r="L26" s="37">
        <v>1</v>
      </c>
      <c r="M26" s="34" t="str">
        <f>IF(B26=0," ",VLOOKUP($B26,[1]Женщины!$B$1:$H$65536,7,FALSE))</f>
        <v xml:space="preserve">Чахунов Е.И. </v>
      </c>
    </row>
    <row r="27" spans="1:13" x14ac:dyDescent="0.25">
      <c r="A27" s="46">
        <v>16</v>
      </c>
      <c r="B27" s="36">
        <v>105</v>
      </c>
      <c r="C27" s="34" t="str">
        <f>IF(B27=0," ",VLOOKUP(B27,[1]Женщины!B$1:H$65536,2,FALSE))</f>
        <v>Малышева Анна</v>
      </c>
      <c r="D27" s="35" t="str">
        <f>IF(B27=0," ",VLOOKUP($B27,[1]Женщины!$B$1:$H$65536,3,FALSE))</f>
        <v>25.06.1996</v>
      </c>
      <c r="E27" s="36" t="str">
        <f>IF(B27=0," ",IF(VLOOKUP($B27,[1]Женщины!$B$1:$H$65536,4,FALSE)=0," ",VLOOKUP($B27,[1]Женщины!$B$1:$H$65536,4,FALSE)))</f>
        <v>МС</v>
      </c>
      <c r="F27" s="34" t="str">
        <f>IF(B27=0," ",VLOOKUP($B27,[1]Женщины!$B$1:$H$65536,5,FALSE))</f>
        <v>Московская</v>
      </c>
      <c r="G27" s="34" t="str">
        <f>IF(B27=0," ",VLOOKUP($B27,[1]Женщины!$B$1:$H$65536,6,FALSE))</f>
        <v>Малаховка, МГАФК</v>
      </c>
      <c r="H27" s="40">
        <v>9.3749999999999988E-5</v>
      </c>
      <c r="I27" s="40">
        <v>9.3981481481481468E-5</v>
      </c>
      <c r="J27" s="40"/>
      <c r="K27" s="37" t="str">
        <f>IF(H27=0," ",IF(H27&lt;=[1]Разряды!$D$30,[1]Разряды!$D$3,IF(H27&lt;=[1]Разряды!$E$30,[1]Разряды!$E$3,IF(H27&lt;=[1]Разряды!$F$30,[1]Разряды!$F$3,IF(H27&lt;=[1]Разряды!$G$30,[1]Разряды!$G$3,IF(H27&lt;=[1]Разряды!$H$30,[1]Разряды!$H$3,IF(H27&lt;=[1]Разряды!$I$30,[1]Разряды!$I$3,IF(H27&lt;=[1]Разряды!$J$30,[1]Разряды!$J$3,"б/р"))))))))</f>
        <v>1р</v>
      </c>
      <c r="L27" s="37">
        <v>1</v>
      </c>
      <c r="M27" s="161" t="str">
        <f>IF(B27=0," ",VLOOKUP($B27,[1]Женщины!$B$1:$H$65536,7,FALSE))</f>
        <v>Филатова М.И., Филатова Е.А.</v>
      </c>
    </row>
    <row r="28" spans="1:13" x14ac:dyDescent="0.25">
      <c r="A28" s="25">
        <v>17</v>
      </c>
      <c r="B28" s="36">
        <v>112</v>
      </c>
      <c r="C28" s="34" t="str">
        <f>IF(B28=0," ",VLOOKUP(B28,[1]Женщины!B$1:H$65536,2,FALSE))</f>
        <v>Митина Марина</v>
      </c>
      <c r="D28" s="35" t="str">
        <f>IF(B28=0," ",VLOOKUP($B28,[1]Женщины!$B$1:$H$65536,3,FALSE))</f>
        <v>28.07.1994</v>
      </c>
      <c r="E28" s="36" t="str">
        <f>IF(B28=0," ",IF(VLOOKUP($B28,[1]Женщины!$B$1:$H$65536,4,FALSE)=0," ",VLOOKUP($B28,[1]Женщины!$B$1:$H$65536,4,FALSE)))</f>
        <v>КМС</v>
      </c>
      <c r="F28" s="34" t="str">
        <f>IF(B28=0," ",VLOOKUP($B28,[1]Женщины!$B$1:$H$65536,5,FALSE))</f>
        <v>Московская</v>
      </c>
      <c r="G28" s="34" t="str">
        <f>IF(B28=0," ",VLOOKUP($B28,[1]Женщины!$B$1:$H$65536,6,FALSE))</f>
        <v>Малаховка, МГАФК</v>
      </c>
      <c r="H28" s="40">
        <v>9.4907407407407389E-5</v>
      </c>
      <c r="I28" s="40">
        <v>9.4560185185185169E-5</v>
      </c>
      <c r="J28" s="41"/>
      <c r="K28" s="33" t="str">
        <f>IF(H28=0," ",IF(H28&lt;=[1]Разряды!$D$30,[1]Разряды!$D$3,IF(H28&lt;=[1]Разряды!$E$30,[1]Разряды!$E$3,IF(H28&lt;=[1]Разряды!$F$30,[1]Разряды!$F$3,IF(H28&lt;=[1]Разряды!$G$30,[1]Разряды!$G$3,IF(H28&lt;=[1]Разряды!$H$30,[1]Разряды!$H$3,IF(H28&lt;=[1]Разряды!$I$30,[1]Разряды!$I$3,IF(H28&lt;=[1]Разряды!$J$30,[1]Разряды!$J$3,"б/р"))))))))</f>
        <v>1р</v>
      </c>
      <c r="L28" s="45" t="s">
        <v>25</v>
      </c>
      <c r="M28" s="34" t="str">
        <f>IF(B28=0," ",VLOOKUP($B28,[1]Женщины!$B$1:$H$65536,7,FALSE))</f>
        <v>Чебыкина Т.Г.</v>
      </c>
    </row>
    <row r="29" spans="1:13" x14ac:dyDescent="0.25">
      <c r="A29" s="46">
        <v>18</v>
      </c>
      <c r="B29" s="36">
        <v>350</v>
      </c>
      <c r="C29" s="34" t="str">
        <f>IF(B29=0," ",VLOOKUP(B29,[1]Женщины!B$1:H$65536,2,FALSE))</f>
        <v>Переверзева Александра</v>
      </c>
      <c r="D29" s="35" t="str">
        <f>IF(B29=0," ",VLOOKUP($B29,[1]Женщины!$B$1:$H$65536,3,FALSE))</f>
        <v>23.03.1998</v>
      </c>
      <c r="E29" s="36" t="str">
        <f>IF(B29=0," ",IF(VLOOKUP($B29,[1]Женщины!$B$1:$H$65536,4,FALSE)=0," ",VLOOKUP($B29,[1]Женщины!$B$1:$H$65536,4,FALSE)))</f>
        <v>КМС</v>
      </c>
      <c r="F29" s="34" t="str">
        <f>IF(B29=0," ",VLOOKUP($B29,[1]Женщины!$B$1:$H$65536,5,FALSE))</f>
        <v>Приморский край</v>
      </c>
      <c r="G29" s="34" t="str">
        <f>IF(B29=0," ",VLOOKUP($B29,[1]Женщины!$B$1:$H$65536,6,FALSE))</f>
        <v>Владивосток, ДВФУ</v>
      </c>
      <c r="H29" s="28">
        <v>9.4444444444444456E-5</v>
      </c>
      <c r="I29" s="28">
        <v>9.5486111111111116E-5</v>
      </c>
      <c r="J29" s="172"/>
      <c r="K29" s="37" t="str">
        <f>IF(H29=0," ",IF(H29&lt;=[1]Разряды!$D$30,[1]Разряды!$D$3,IF(H29&lt;=[1]Разряды!$E$30,[1]Разряды!$E$3,IF(H29&lt;=[1]Разряды!$F$30,[1]Разряды!$F$3,IF(H29&lt;=[1]Разряды!$G$30,[1]Разряды!$G$3,IF(H29&lt;=[1]Разряды!$H$30,[1]Разряды!$H$3,IF(H29&lt;=[1]Разряды!$I$30,[1]Разряды!$I$3,IF(H29&lt;=[1]Разряды!$J$30,[1]Разряды!$J$3,"б/р"))))))))</f>
        <v>1р</v>
      </c>
      <c r="L29" s="37">
        <v>1</v>
      </c>
      <c r="M29" s="34" t="str">
        <f>IF(B29=0," ",VLOOKUP($B29,[1]Женщины!$B$1:$H$65536,7,FALSE))</f>
        <v>Кубарев А.Э.</v>
      </c>
    </row>
    <row r="30" spans="1:13" x14ac:dyDescent="0.25">
      <c r="A30" s="25">
        <v>19</v>
      </c>
      <c r="B30" s="25">
        <v>6</v>
      </c>
      <c r="C30" s="26" t="str">
        <f>IF(B30=0," ",VLOOKUP(B30,[1]Женщины!B$1:H$65536,2,FALSE))</f>
        <v>Шамова Дарья</v>
      </c>
      <c r="D30" s="27" t="str">
        <f>IF(B30=0," ",VLOOKUP($B30,[1]Женщины!$B$1:$H$65536,3,FALSE))</f>
        <v>04.12.1995</v>
      </c>
      <c r="E30" s="25" t="str">
        <f>IF(B30=0," ",IF(VLOOKUP($B30,[1]Женщины!$B$1:$H$65536,4,FALSE)=0," ",VLOOKUP($B30,[1]Женщины!$B$1:$H$65536,4,FALSE)))</f>
        <v>1р</v>
      </c>
      <c r="F30" s="26" t="str">
        <f>IF(B30=0," ",VLOOKUP($B30,[1]Женщины!$B$1:$H$65536,5,FALSE))</f>
        <v>Республика Марий Эл</v>
      </c>
      <c r="G30" s="26" t="str">
        <f>IF(B30=0," ",VLOOKUP($B30,[1]Женщины!$B$1:$H$65536,6,FALSE))</f>
        <v>Йошкар-Ола, ПГТУ</v>
      </c>
      <c r="H30" s="28">
        <v>9.5370370370370376E-5</v>
      </c>
      <c r="I30" s="174"/>
      <c r="J30" s="29"/>
      <c r="K30" s="37" t="str">
        <f>IF(H30=0," ",IF(H30&lt;=[1]Разряды!$D$30,[1]Разряды!$D$3,IF(H30&lt;=[1]Разряды!$E$30,[1]Разряды!$E$3,IF(H30&lt;=[1]Разряды!$F$30,[1]Разряды!$F$3,IF(H30&lt;=[1]Разряды!$G$30,[1]Разряды!$G$3,IF(H30&lt;=[1]Разряды!$H$30,[1]Разряды!$H$3,IF(H30&lt;=[1]Разряды!$I$30,[1]Разряды!$I$3,IF(H30&lt;=[1]Разряды!$J$30,[1]Разряды!$J$3,"б/р"))))))))</f>
        <v>1р</v>
      </c>
      <c r="L30" s="33">
        <v>1</v>
      </c>
      <c r="M30" s="42" t="str">
        <f>IF(B30=0," ",VLOOKUP($B30,[1]Женщины!$B$1:$H$65536,7,FALSE))</f>
        <v>Соколов В.Г.</v>
      </c>
    </row>
    <row r="31" spans="1:13" x14ac:dyDescent="0.25">
      <c r="A31" s="46">
        <v>20</v>
      </c>
      <c r="B31" s="32">
        <v>168</v>
      </c>
      <c r="C31" s="34" t="str">
        <f>IF(B31=0," ",VLOOKUP(B31,[1]Женщины!B$1:H$65536,2,FALSE))</f>
        <v>Гусева Любовь</v>
      </c>
      <c r="D31" s="35" t="str">
        <f>IF(B31=0," ",VLOOKUP($B31,[1]Женщины!$B$1:$H$65536,3,FALSE))</f>
        <v>27.08.1997</v>
      </c>
      <c r="E31" s="36" t="str">
        <f>IF(B31=0," ",IF(VLOOKUP($B31,[1]Женщины!$B$1:$H$65536,4,FALSE)=0," ",VLOOKUP($B31,[1]Женщины!$B$1:$H$65536,4,FALSE)))</f>
        <v>КМС</v>
      </c>
      <c r="F31" s="34" t="str">
        <f>IF(B31=0," ",VLOOKUP($B31,[1]Женщины!$B$1:$H$65536,5,FALSE))</f>
        <v>Ивановская</v>
      </c>
      <c r="G31" s="34" t="str">
        <f>IF(B31=0," ",VLOOKUP($B31,[1]Женщины!$B$1:$H$65536,6,FALSE))</f>
        <v>Шуя, ШФ ИвГУ</v>
      </c>
      <c r="H31" s="28">
        <v>9.5486111111111116E-5</v>
      </c>
      <c r="I31" s="28"/>
      <c r="J31" s="28"/>
      <c r="K31" s="37" t="str">
        <f>IF(H31=0," ",IF(H31&lt;=[1]Разряды!$D$30,[1]Разряды!$D$3,IF(H31&lt;=[1]Разряды!$E$30,[1]Разряды!$E$3,IF(H31&lt;=[1]Разряды!$F$30,[1]Разряды!$F$3,IF(H31&lt;=[1]Разряды!$G$30,[1]Разряды!$G$3,IF(H31&lt;=[1]Разряды!$H$30,[1]Разряды!$H$3,IF(H31&lt;=[1]Разряды!$I$30,[1]Разряды!$I$3,IF(H31&lt;=[1]Разряды!$J$30,[1]Разряды!$J$3,"б/р"))))))))</f>
        <v>2р</v>
      </c>
      <c r="L31" s="37">
        <v>1</v>
      </c>
      <c r="M31" s="34" t="str">
        <f>IF(B31=0," ",VLOOKUP($B31,[1]Женщины!$B$1:$H$65536,7,FALSE))</f>
        <v>Герасимов А.В.</v>
      </c>
    </row>
    <row r="32" spans="1:13" x14ac:dyDescent="0.25">
      <c r="A32" s="25">
        <v>21</v>
      </c>
      <c r="B32" s="45">
        <v>68</v>
      </c>
      <c r="C32" s="34" t="str">
        <f>IF(B32=0," ",VLOOKUP(B32,[1]Женщины!B$1:H$65536,2,FALSE))</f>
        <v>Бабошкина Татьяна</v>
      </c>
      <c r="D32" s="35" t="str">
        <f>IF(B32=0," ",VLOOKUP($B32,[1]Женщины!$B$1:$H$65536,3,FALSE))</f>
        <v>11.06.1998</v>
      </c>
      <c r="E32" s="36" t="str">
        <f>IF(B32=0," ",IF(VLOOKUP($B32,[1]Женщины!$B$1:$H$65536,4,FALSE)=0," ",VLOOKUP($B32,[1]Женщины!$B$1:$H$65536,4,FALSE)))</f>
        <v>1р</v>
      </c>
      <c r="F32" s="34" t="str">
        <f>IF(B32=0," ",VLOOKUP($B32,[1]Женщины!$B$1:$H$65536,5,FALSE))</f>
        <v>Республика Мордовия</v>
      </c>
      <c r="G32" s="161" t="str">
        <f>IF(B32=0," ",VLOOKUP($B32,[1]Женщины!$B$1:$H$65536,6,FALSE))</f>
        <v>Саранск, ФГБОУ ВПО "МГУ им. Н.П. Огарева"</v>
      </c>
      <c r="H32" s="40">
        <v>9.6064814814814816E-5</v>
      </c>
      <c r="I32" s="40"/>
      <c r="J32" s="41"/>
      <c r="K32" s="33" t="str">
        <f>IF(H32=0," ",IF(H32&lt;=[1]Разряды!$D$30,[1]Разряды!$D$3,IF(H32&lt;=[1]Разряды!$E$30,[1]Разряды!$E$3,IF(H32&lt;=[1]Разряды!$F$30,[1]Разряды!$F$3,IF(H32&lt;=[1]Разряды!$G$30,[1]Разряды!$G$3,IF(H32&lt;=[1]Разряды!$H$30,[1]Разряды!$H$3,IF(H32&lt;=[1]Разряды!$I$30,[1]Разряды!$I$3,IF(H32&lt;=[1]Разряды!$J$30,[1]Разряды!$J$3,"б/р"))))))))</f>
        <v>2р</v>
      </c>
      <c r="L32" s="37">
        <v>1</v>
      </c>
      <c r="M32" s="34" t="str">
        <f>IF(B32=0," ",VLOOKUP($B32,[1]Женщины!$B$1:$H$65536,7,FALSE))</f>
        <v>Разовы В.Н., Л.И.</v>
      </c>
    </row>
    <row r="33" spans="1:13" x14ac:dyDescent="0.25">
      <c r="A33" s="46">
        <v>22</v>
      </c>
      <c r="B33" s="32">
        <v>5</v>
      </c>
      <c r="C33" s="34" t="str">
        <f>IF(B33=0," ",VLOOKUP(B33,[1]Женщины!B$1:H$65536,2,FALSE))</f>
        <v>Кожина Наталья</v>
      </c>
      <c r="D33" s="35" t="str">
        <f>IF(B33=0," ",VLOOKUP($B33,[1]Женщины!$B$1:$H$65536,3,FALSE))</f>
        <v>28.09.1995</v>
      </c>
      <c r="E33" s="36" t="str">
        <f>IF(B33=0," ",IF(VLOOKUP($B33,[1]Женщины!$B$1:$H$65536,4,FALSE)=0," ",VLOOKUP($B33,[1]Женщины!$B$1:$H$65536,4,FALSE)))</f>
        <v>1р</v>
      </c>
      <c r="F33" s="34" t="str">
        <f>IF(B33=0," ",VLOOKUP($B33,[1]Женщины!$B$1:$H$65536,5,FALSE))</f>
        <v>Республика Марий Эл</v>
      </c>
      <c r="G33" s="34" t="str">
        <f>IF(B33=0," ",VLOOKUP($B33,[1]Женщины!$B$1:$H$65536,6,FALSE))</f>
        <v>Йошкар-Ола, ПГТУ</v>
      </c>
      <c r="H33" s="28">
        <v>9.618055555555557E-5</v>
      </c>
      <c r="I33" s="28"/>
      <c r="J33" s="173"/>
      <c r="K33" s="37" t="str">
        <f>IF(H33=0," ",IF(H33&lt;=[1]Разряды!$D$30,[1]Разряды!$D$3,IF(H33&lt;=[1]Разряды!$E$30,[1]Разряды!$E$3,IF(H33&lt;=[1]Разряды!$F$30,[1]Разряды!$F$3,IF(H33&lt;=[1]Разряды!$G$30,[1]Разряды!$G$3,IF(H33&lt;=[1]Разряды!$H$30,[1]Разряды!$H$3,IF(H33&lt;=[1]Разряды!$I$30,[1]Разряды!$I$3,IF(H33&lt;=[1]Разряды!$J$30,[1]Разряды!$J$3,"б/р"))))))))</f>
        <v>2р</v>
      </c>
      <c r="L33" s="37">
        <v>1</v>
      </c>
      <c r="M33" s="34" t="str">
        <f>IF(B33=0," ",VLOOKUP($B33,[1]Женщины!$B$1:$H$65536,7,FALSE))</f>
        <v>Соколов В.Г.</v>
      </c>
    </row>
    <row r="34" spans="1:13" x14ac:dyDescent="0.25">
      <c r="A34" s="25">
        <v>23</v>
      </c>
      <c r="B34" s="36">
        <v>37</v>
      </c>
      <c r="C34" s="34" t="str">
        <f>IF(B34=0," ",VLOOKUP(B34,[1]Женщины!B$1:H$65536,2,FALSE))</f>
        <v>Денисюк Алина</v>
      </c>
      <c r="D34" s="35" t="str">
        <f>IF(B34=0," ",VLOOKUP($B34,[1]Женщины!$B$1:$H$65536,3,FALSE))</f>
        <v>15.11.1994</v>
      </c>
      <c r="E34" s="36" t="str">
        <f>IF(B34=0," ",IF(VLOOKUP($B34,[1]Женщины!$B$1:$H$65536,4,FALSE)=0," ",VLOOKUP($B34,[1]Женщины!$B$1:$H$65536,4,FALSE)))</f>
        <v>1р</v>
      </c>
      <c r="F34" s="34" t="str">
        <f>IF(B34=0," ",VLOOKUP($B34,[1]Женщины!$B$1:$H$65536,5,FALSE))</f>
        <v>Самарская</v>
      </c>
      <c r="G34" s="34" t="str">
        <f>IF(B34=0," ",VLOOKUP($B34,[1]Женщины!$B$1:$H$65536,6,FALSE))</f>
        <v>Самара, СУ им. Королёва С.П.</v>
      </c>
      <c r="H34" s="40">
        <v>9.6296296296296296E-5</v>
      </c>
      <c r="I34" s="40"/>
      <c r="J34" s="41"/>
      <c r="K34" s="37" t="str">
        <f>IF(H34=0," ",IF(H34&lt;=[1]Разряды!$D$30,[1]Разряды!$D$3,IF(H34&lt;=[1]Разряды!$E$30,[1]Разряды!$E$3,IF(H34&lt;=[1]Разряды!$F$30,[1]Разряды!$F$3,IF(H34&lt;=[1]Разряды!$G$30,[1]Разряды!$G$3,IF(H34&lt;=[1]Разряды!$H$30,[1]Разряды!$H$3,IF(H34&lt;=[1]Разряды!$I$30,[1]Разряды!$I$3,IF(H34&lt;=[1]Разряды!$J$30,[1]Разряды!$J$3,"б/р"))))))))</f>
        <v>2р</v>
      </c>
      <c r="L34" s="37">
        <v>1</v>
      </c>
      <c r="M34" s="38" t="str">
        <f>IF(B34=0," ",VLOOKUP($B34,[1]Женщины!$B$1:$H$65536,7,FALSE))</f>
        <v>Кальбердин И.С., Лобачев В.С.</v>
      </c>
    </row>
    <row r="35" spans="1:13" x14ac:dyDescent="0.25">
      <c r="A35" s="46">
        <v>24</v>
      </c>
      <c r="B35" s="32">
        <v>294</v>
      </c>
      <c r="C35" s="26" t="str">
        <f>IF(B35=0," ",VLOOKUP(B35,[1]Женщины!B$1:H$65536,2,FALSE))</f>
        <v>Умарова Виктория</v>
      </c>
      <c r="D35" s="27" t="str">
        <f>IF(B35=0," ",VLOOKUP($B35,[1]Женщины!$B$1:$H$65536,3,FALSE))</f>
        <v>09.02.2000</v>
      </c>
      <c r="E35" s="25" t="str">
        <f>IF(B35=0," ",IF(VLOOKUP($B35,[1]Женщины!$B$1:$H$65536,4,FALSE)=0," ",VLOOKUP($B35,[1]Женщины!$B$1:$H$65536,4,FALSE)))</f>
        <v>1р</v>
      </c>
      <c r="F35" s="42" t="str">
        <f>IF(B35=0," ",VLOOKUP($B35,[1]Женщины!$B$1:$H$65536,5,FALSE))</f>
        <v xml:space="preserve">Пензенская </v>
      </c>
      <c r="G35" s="26" t="str">
        <f>IF(B35=0," ",VLOOKUP($B35,[1]Женщины!$B$1:$H$65536,6,FALSE))</f>
        <v xml:space="preserve">Пенза, ПензГТУ  </v>
      </c>
      <c r="H35" s="28">
        <v>9.6874999999999997E-5</v>
      </c>
      <c r="I35" s="28"/>
      <c r="J35" s="29"/>
      <c r="K35" s="37" t="str">
        <f>IF(H35=0," ",IF(H35&lt;=[1]Разряды!$D$30,[1]Разряды!$D$3,IF(H35&lt;=[1]Разряды!$E$30,[1]Разряды!$E$3,IF(H35&lt;=[1]Разряды!$F$30,[1]Разряды!$F$3,IF(H35&lt;=[1]Разряды!$G$30,[1]Разряды!$G$3,IF(H35&lt;=[1]Разряды!$H$30,[1]Разряды!$H$3,IF(H35&lt;=[1]Разряды!$I$30,[1]Разряды!$I$3,IF(H35&lt;=[1]Разряды!$J$30,[1]Разряды!$J$3,"б/р"))))))))</f>
        <v>2р</v>
      </c>
      <c r="L35" s="33">
        <v>1</v>
      </c>
      <c r="M35" s="26" t="str">
        <f>IF(B35=0," ",VLOOKUP($B35,[1]Женщины!$B$1:$H$65536,7,FALSE))</f>
        <v>Гарынов А.А.</v>
      </c>
    </row>
    <row r="36" spans="1:13" x14ac:dyDescent="0.25">
      <c r="A36" s="25">
        <v>25</v>
      </c>
      <c r="B36" s="36">
        <v>51</v>
      </c>
      <c r="C36" s="34" t="str">
        <f>IF(B36=0," ",VLOOKUP(B36,[1]Женщины!B$1:H$65536,2,FALSE))</f>
        <v>Сухобокова Анастасия</v>
      </c>
      <c r="D36" s="35" t="str">
        <f>IF(B36=0," ",VLOOKUP($B36,[1]Женщины!$B$1:$H$65536,3,FALSE))</f>
        <v>04.12.1997</v>
      </c>
      <c r="E36" s="36" t="str">
        <f>IF(B36=0," ",IF(VLOOKUP($B36,[1]Женщины!$B$1:$H$65536,4,FALSE)=0," ",VLOOKUP($B36,[1]Женщины!$B$1:$H$65536,4,FALSE)))</f>
        <v>1р</v>
      </c>
      <c r="F36" s="34" t="str">
        <f>IF(B36=0," ",VLOOKUP($B36,[1]Женщины!$B$1:$H$65536,5,FALSE))</f>
        <v>Сахалинская</v>
      </c>
      <c r="G36" s="34" t="str">
        <f>IF(B36=0," ",VLOOKUP($B36,[1]Женщины!$B$1:$H$65536,6,FALSE))</f>
        <v>Южно-Сахалинск, СахГУ</v>
      </c>
      <c r="H36" s="40">
        <v>9.699074074074075E-5</v>
      </c>
      <c r="I36" s="40"/>
      <c r="J36" s="41"/>
      <c r="K36" s="37" t="str">
        <f>IF(H36=0," ",IF(H36&lt;=[1]Разряды!$D$30,[1]Разряды!$D$3,IF(H36&lt;=[1]Разряды!$E$30,[1]Разряды!$E$3,IF(H36&lt;=[1]Разряды!$F$30,[1]Разряды!$F$3,IF(H36&lt;=[1]Разряды!$G$30,[1]Разряды!$G$3,IF(H36&lt;=[1]Разряды!$H$30,[1]Разряды!$H$3,IF(H36&lt;=[1]Разряды!$I$30,[1]Разряды!$I$3,IF(H36&lt;=[1]Разряды!$J$30,[1]Разряды!$J$3,"б/р"))))))))</f>
        <v>2р</v>
      </c>
      <c r="L36" s="37">
        <v>1</v>
      </c>
      <c r="M36" s="34" t="str">
        <f>IF(B36=0," ",VLOOKUP($B36,[1]Женщины!$B$1:$H$65536,7,FALSE))</f>
        <v>Быкова Т.Ф., Мацуев Е.В.</v>
      </c>
    </row>
    <row r="37" spans="1:13" x14ac:dyDescent="0.25">
      <c r="A37" s="46">
        <v>26</v>
      </c>
      <c r="B37" s="32">
        <v>128</v>
      </c>
      <c r="C37" s="34" t="str">
        <f>IF(B37=0," ",VLOOKUP(B37,[1]Женщины!B$1:H$65536,2,FALSE))</f>
        <v>Чувакова Алена</v>
      </c>
      <c r="D37" s="35" t="str">
        <f>IF(B37=0," ",VLOOKUP($B37,[1]Женщины!$B$1:$H$65536,3,FALSE))</f>
        <v>1995</v>
      </c>
      <c r="E37" s="36" t="str">
        <f>IF(B37=0," ",IF(VLOOKUP($B37,[1]Женщины!$B$1:$H$65536,4,FALSE)=0," ",VLOOKUP($B37,[1]Женщины!$B$1:$H$65536,4,FALSE)))</f>
        <v>1р</v>
      </c>
      <c r="F37" s="34" t="str">
        <f>IF(B37=0," ",VLOOKUP($B37,[1]Женщины!$B$1:$H$65536,5,FALSE))</f>
        <v>Ивановская</v>
      </c>
      <c r="G37" s="34" t="str">
        <f>IF(B37=0," ",VLOOKUP($B37,[1]Женщины!$B$1:$H$65536,6,FALSE))</f>
        <v xml:space="preserve">Иваново, ИГСХА им. Д.К. Беляева </v>
      </c>
      <c r="H37" s="28">
        <v>9.710648148148149E-5</v>
      </c>
      <c r="I37" s="28"/>
      <c r="J37" s="29"/>
      <c r="K37" s="37" t="str">
        <f>IF(H37=0," ",IF(H37&lt;=[1]Разряды!$D$30,[1]Разряды!$D$3,IF(H37&lt;=[1]Разряды!$E$30,[1]Разряды!$E$3,IF(H37&lt;=[1]Разряды!$F$30,[1]Разряды!$F$3,IF(H37&lt;=[1]Разряды!$G$30,[1]Разряды!$G$3,IF(H37&lt;=[1]Разряды!$H$30,[1]Разряды!$H$3,IF(H37&lt;=[1]Разряды!$I$30,[1]Разряды!$I$3,IF(H37&lt;=[1]Разряды!$J$30,[1]Разряды!$J$3,"б/р"))))))))</f>
        <v>2р</v>
      </c>
      <c r="L37" s="37">
        <v>1</v>
      </c>
      <c r="M37" s="34" t="str">
        <f>IF(B37=0," ",VLOOKUP($B37,[1]Женщины!$B$1:$H$65536,7,FALSE))</f>
        <v>Левичева М.Б.</v>
      </c>
    </row>
    <row r="38" spans="1:13" x14ac:dyDescent="0.25">
      <c r="A38" s="25">
        <v>27</v>
      </c>
      <c r="B38" s="44">
        <v>167</v>
      </c>
      <c r="C38" s="34" t="str">
        <f>IF(B38=0," ",VLOOKUP(B38,[1]Женщины!B$1:H$65536,2,FALSE))</f>
        <v>Малькова Анна</v>
      </c>
      <c r="D38" s="35" t="str">
        <f>IF(B38=0," ",VLOOKUP($B38,[1]Женщины!$B$1:$H$65536,3,FALSE))</f>
        <v>27.12.1995</v>
      </c>
      <c r="E38" s="36" t="str">
        <f>IF(B38=0," ",IF(VLOOKUP($B38,[1]Женщины!$B$1:$H$65536,4,FALSE)=0," ",VLOOKUP($B38,[1]Женщины!$B$1:$H$65536,4,FALSE)))</f>
        <v>1р</v>
      </c>
      <c r="F38" s="34" t="str">
        <f>IF(B38=0," ",VLOOKUP($B38,[1]Женщины!$B$1:$H$65536,5,FALSE))</f>
        <v>Ивановская</v>
      </c>
      <c r="G38" s="34" t="str">
        <f>IF(B38=0," ",VLOOKUP($B38,[1]Женщины!$B$1:$H$65536,6,FALSE))</f>
        <v>Шуя, ШФ ИвГУ</v>
      </c>
      <c r="H38" s="49">
        <v>9.722222222222223E-5</v>
      </c>
      <c r="I38" s="28"/>
      <c r="J38" s="29"/>
      <c r="K38" s="37" t="str">
        <f>IF(H38=0," ",IF(H38&lt;=[1]Разряды!$D$30,[1]Разряды!$D$3,IF(H38&lt;=[1]Разряды!$E$30,[1]Разряды!$E$3,IF(H38&lt;=[1]Разряды!$F$30,[1]Разряды!$F$3,IF(H38&lt;=[1]Разряды!$G$30,[1]Разряды!$G$3,IF(H38&lt;=[1]Разряды!$H$30,[1]Разряды!$H$3,IF(H38&lt;=[1]Разряды!$I$30,[1]Разряды!$I$3,IF(H38&lt;=[1]Разряды!$J$30,[1]Разряды!$J$3,"б/р"))))))))</f>
        <v>2р</v>
      </c>
      <c r="L38" s="45">
        <v>1</v>
      </c>
      <c r="M38" s="34" t="str">
        <f>IF(B38=0," ",VLOOKUP($B38,[1]Женщины!$B$1:$H$65536,7,FALSE))</f>
        <v>Кузнецов В.А.</v>
      </c>
    </row>
    <row r="39" spans="1:13" x14ac:dyDescent="0.25">
      <c r="A39" s="46">
        <v>28</v>
      </c>
      <c r="B39" s="32">
        <v>41</v>
      </c>
      <c r="C39" s="34" t="str">
        <f>IF(B39=0," ",VLOOKUP(B39,[1]Женщины!B$1:H$65536,2,FALSE))</f>
        <v>Кузьмина Светлана</v>
      </c>
      <c r="D39" s="35" t="str">
        <f>IF(B39=0," ",VLOOKUP($B39,[1]Женщины!$B$1:$H$65536,3,FALSE))</f>
        <v>20.02.1997</v>
      </c>
      <c r="E39" s="36" t="str">
        <f>IF(B39=0," ",IF(VLOOKUP($B39,[1]Женщины!$B$1:$H$65536,4,FALSE)=0," ",VLOOKUP($B39,[1]Женщины!$B$1:$H$65536,4,FALSE)))</f>
        <v>КМС</v>
      </c>
      <c r="F39" s="34" t="str">
        <f>IF(B39=0," ",VLOOKUP($B39,[1]Женщины!$B$1:$H$65536,5,FALSE))</f>
        <v>Сахалинская</v>
      </c>
      <c r="G39" s="34" t="str">
        <f>IF(B39=0," ",VLOOKUP($B39,[1]Женщины!$B$1:$H$65536,6,FALSE))</f>
        <v>Южно-Сахалинск, СахГУ</v>
      </c>
      <c r="H39" s="40">
        <v>9.745370370370371E-5</v>
      </c>
      <c r="I39" s="40"/>
      <c r="J39" s="41"/>
      <c r="K39" s="37" t="str">
        <f>IF(H39=0," ",IF(H39&lt;=[1]Разряды!$D$30,[1]Разряды!$D$3,IF(H39&lt;=[1]Разряды!$E$30,[1]Разряды!$E$3,IF(H39&lt;=[1]Разряды!$F$30,[1]Разряды!$F$3,IF(H39&lt;=[1]Разряды!$G$30,[1]Разряды!$G$3,IF(H39&lt;=[1]Разряды!$H$30,[1]Разряды!$H$3,IF(H39&lt;=[1]Разряды!$I$30,[1]Разряды!$I$3,IF(H39&lt;=[1]Разряды!$J$30,[1]Разряды!$J$3,"б/р"))))))))</f>
        <v>2р</v>
      </c>
      <c r="L39" s="37">
        <v>1</v>
      </c>
      <c r="M39" s="34" t="str">
        <f>IF(B39=0," ",VLOOKUP($B39,[1]Женщины!$B$1:$H$65536,7,FALSE))</f>
        <v>Жижикин А.Н.</v>
      </c>
    </row>
    <row r="40" spans="1:13" x14ac:dyDescent="0.25">
      <c r="A40" s="25">
        <v>29</v>
      </c>
      <c r="B40" s="36">
        <v>291</v>
      </c>
      <c r="C40" s="34" t="str">
        <f>IF(B40=0," ",VLOOKUP(B40,[1]Женщины!B$1:H$65536,2,FALSE))</f>
        <v>Кузнецова Дарья</v>
      </c>
      <c r="D40" s="35" t="str">
        <f>IF(B40=0," ",VLOOKUP($B40,[1]Женщины!$B$1:$H$65536,3,FALSE))</f>
        <v>13.10.1997</v>
      </c>
      <c r="E40" s="36" t="str">
        <f>IF(B40=0," ",IF(VLOOKUP($B40,[1]Женщины!$B$1:$H$65536,4,FALSE)=0," ",VLOOKUP($B40,[1]Женщины!$B$1:$H$65536,4,FALSE)))</f>
        <v>2р</v>
      </c>
      <c r="F40" s="34" t="str">
        <f>IF(B40=0," ",VLOOKUP($B40,[1]Женщины!$B$1:$H$65536,5,FALSE))</f>
        <v xml:space="preserve">Пензенская </v>
      </c>
      <c r="G40" s="34" t="str">
        <f>IF(B40=0," ",VLOOKUP($B40,[1]Женщины!$B$1:$H$65536,6,FALSE))</f>
        <v xml:space="preserve">Пенза, ПензГТУ  </v>
      </c>
      <c r="H40" s="49">
        <v>9.768518518518519E-5</v>
      </c>
      <c r="I40" s="28"/>
      <c r="J40" s="29"/>
      <c r="K40" s="37" t="str">
        <f>IF(H40=0," ",IF(H40&lt;=[1]Разряды!$D$30,[1]Разряды!$D$3,IF(H40&lt;=[1]Разряды!$E$30,[1]Разряды!$E$3,IF(H40&lt;=[1]Разряды!$F$30,[1]Разряды!$F$3,IF(H40&lt;=[1]Разряды!$G$30,[1]Разряды!$G$3,IF(H40&lt;=[1]Разряды!$H$30,[1]Разряды!$H$3,IF(H40&lt;=[1]Разряды!$I$30,[1]Разряды!$I$3,IF(H40&lt;=[1]Разряды!$J$30,[1]Разряды!$J$3,"б/р"))))))))</f>
        <v>2р</v>
      </c>
      <c r="L40" s="37">
        <v>1</v>
      </c>
      <c r="M40" s="34" t="str">
        <f>IF(B40=0," ",VLOOKUP($B40,[1]Женщины!$B$1:$H$65536,7,FALSE))</f>
        <v>Болгов Л.В.</v>
      </c>
    </row>
    <row r="41" spans="1:13" x14ac:dyDescent="0.25">
      <c r="A41" s="46">
        <v>30</v>
      </c>
      <c r="B41" s="32">
        <v>123</v>
      </c>
      <c r="C41" s="26" t="str">
        <f>IF(B41=0," ",VLOOKUP(B41,[1]Женщины!B$1:H$65536,2,FALSE))</f>
        <v>Климова Алена</v>
      </c>
      <c r="D41" s="27" t="str">
        <f>IF(B41=0," ",VLOOKUP($B41,[1]Женщины!$B$1:$H$65536,3,FALSE))</f>
        <v>10.12.1997</v>
      </c>
      <c r="E41" s="25" t="str">
        <f>IF(B41=0," ",IF(VLOOKUP($B41,[1]Женщины!$B$1:$H$65536,4,FALSE)=0," ",VLOOKUP($B41,[1]Женщины!$B$1:$H$65536,4,FALSE)))</f>
        <v>1р</v>
      </c>
      <c r="F41" s="26" t="str">
        <f>IF(B41=0," ",VLOOKUP($B41,[1]Женщины!$B$1:$H$65536,5,FALSE))</f>
        <v>Тамбовская</v>
      </c>
      <c r="G41" s="42" t="str">
        <f>IF(B41=0," ",VLOOKUP($B41,[1]Женщины!$B$1:$H$65536,6,FALSE))</f>
        <v xml:space="preserve">Тамбов, ТГУ им. Г.Р. Державина </v>
      </c>
      <c r="H41" s="28">
        <v>9.7800925925925917E-5</v>
      </c>
      <c r="I41" s="28"/>
      <c r="J41" s="29"/>
      <c r="K41" s="37" t="str">
        <f>IF(H41=0," ",IF(H41&lt;=[1]Разряды!$D$30,[1]Разряды!$D$3,IF(H41&lt;=[1]Разряды!$E$30,[1]Разряды!$E$3,IF(H41&lt;=[1]Разряды!$F$30,[1]Разряды!$F$3,IF(H41&lt;=[1]Разряды!$G$30,[1]Разряды!$G$3,IF(H41&lt;=[1]Разряды!$H$30,[1]Разряды!$H$3,IF(H41&lt;=[1]Разряды!$I$30,[1]Разряды!$I$3,IF(H41&lt;=[1]Разряды!$J$30,[1]Разряды!$J$3,"б/р"))))))))</f>
        <v>2р</v>
      </c>
      <c r="L41" s="39">
        <v>1</v>
      </c>
      <c r="M41" s="26" t="str">
        <f>IF(B41=0," ",VLOOKUP($B41,[1]Женщины!$B$1:$H$65536,7,FALSE))</f>
        <v>Солтан М.В.</v>
      </c>
    </row>
    <row r="42" spans="1:13" x14ac:dyDescent="0.25">
      <c r="A42" s="25">
        <v>31</v>
      </c>
      <c r="B42" s="276">
        <v>143</v>
      </c>
      <c r="C42" s="34" t="str">
        <f>IF(B42=0," ",VLOOKUP(B42,[1]Женщины!B$1:H$65536,2,FALSE))</f>
        <v>Конакбиева Айдан</v>
      </c>
      <c r="D42" s="35" t="str">
        <f>IF(B42=0," ",VLOOKUP($B42,[1]Женщины!$B$1:$H$65536,3,FALSE))</f>
        <v>04.07.1998</v>
      </c>
      <c r="E42" s="36" t="str">
        <f>IF(B42=0," ",IF(VLOOKUP($B42,[1]Женщины!$B$1:$H$65536,4,FALSE)=0," ",VLOOKUP($B42,[1]Женщины!$B$1:$H$65536,4,FALSE)))</f>
        <v>1р</v>
      </c>
      <c r="F42" s="34" t="str">
        <f>IF(B42=0," ",VLOOKUP($B42,[1]Женщины!$B$1:$H$65536,5,FALSE))</f>
        <v>Республика Дагестан</v>
      </c>
      <c r="G42" s="34" t="str">
        <f>IF(B42=0," ",VLOOKUP($B42,[1]Женщины!$B$1:$H$65536,6,FALSE))</f>
        <v xml:space="preserve">Махачкала, ДГУ </v>
      </c>
      <c r="H42" s="28">
        <v>9.7916666666666671E-5</v>
      </c>
      <c r="I42" s="28"/>
      <c r="J42" s="29"/>
      <c r="K42" s="37" t="str">
        <f>IF(H42=0," ",IF(H42&lt;=[1]Разряды!$D$30,[1]Разряды!$D$3,IF(H42&lt;=[1]Разряды!$E$30,[1]Разряды!$E$3,IF(H42&lt;=[1]Разряды!$F$30,[1]Разряды!$F$3,IF(H42&lt;=[1]Разряды!$G$30,[1]Разряды!$G$3,IF(H42&lt;=[1]Разряды!$H$30,[1]Разряды!$H$3,IF(H42&lt;=[1]Разряды!$I$30,[1]Разряды!$I$3,IF(H42&lt;=[1]Разряды!$J$30,[1]Разряды!$J$3,"б/р"))))))))</f>
        <v>2р</v>
      </c>
      <c r="L42" s="37">
        <v>1</v>
      </c>
      <c r="M42" s="34" t="str">
        <f>IF(B42=0," ",VLOOKUP($B42,[1]Женщины!$B$1:$H$65536,7,FALSE))</f>
        <v>Гвиниашвили А.Н.</v>
      </c>
    </row>
    <row r="43" spans="1:13" x14ac:dyDescent="0.25">
      <c r="A43" s="46">
        <v>32</v>
      </c>
      <c r="B43" s="276">
        <v>116</v>
      </c>
      <c r="C43" s="34" t="str">
        <f>IF(B43=0," ",VLOOKUP(B43,[1]Женщины!B$1:H$65536,2,FALSE))</f>
        <v>Токарева Янина</v>
      </c>
      <c r="D43" s="35" t="str">
        <f>IF(B43=0," ",VLOOKUP($B43,[1]Женщины!$B$1:$H$65536,3,FALSE))</f>
        <v>03.05.1997</v>
      </c>
      <c r="E43" s="36" t="str">
        <f>IF(B43=0," ",IF(VLOOKUP($B43,[1]Женщины!$B$1:$H$65536,4,FALSE)=0," ",VLOOKUP($B43,[1]Женщины!$B$1:$H$65536,4,FALSE)))</f>
        <v>КМС</v>
      </c>
      <c r="F43" s="34" t="str">
        <f>IF(B43=0," ",VLOOKUP($B43,[1]Женщины!$B$1:$H$65536,5,FALSE))</f>
        <v>Пермский край</v>
      </c>
      <c r="G43" s="34" t="str">
        <f>IF(B43=0," ",VLOOKUP($B43,[1]Женщины!$B$1:$H$65536,6,FALSE))</f>
        <v>Пермь, ПНИПУ</v>
      </c>
      <c r="H43" s="40">
        <v>9.8611111111111111E-5</v>
      </c>
      <c r="I43" s="40"/>
      <c r="J43" s="41"/>
      <c r="K43" s="37" t="str">
        <f>IF(H43=0," ",IF(H43&lt;=[1]Разряды!$D$30,[1]Разряды!$D$3,IF(H43&lt;=[1]Разряды!$E$30,[1]Разряды!$E$3,IF(H43&lt;=[1]Разряды!$F$30,[1]Разряды!$F$3,IF(H43&lt;=[1]Разряды!$G$30,[1]Разряды!$G$3,IF(H43&lt;=[1]Разряды!$H$30,[1]Разряды!$H$3,IF(H43&lt;=[1]Разряды!$I$30,[1]Разряды!$I$3,IF(H43&lt;=[1]Разряды!$J$30,[1]Разряды!$J$3,"б/р"))))))))</f>
        <v>2р</v>
      </c>
      <c r="L43" s="45" t="s">
        <v>99</v>
      </c>
      <c r="M43" s="34" t="str">
        <f>IF(B43=0," ",VLOOKUP($B43,[1]Женщины!$B$1:$H$65536,7,FALSE))</f>
        <v>Пономарева О.Ю.</v>
      </c>
    </row>
    <row r="44" spans="1:13" x14ac:dyDescent="0.25">
      <c r="A44" s="25">
        <v>33</v>
      </c>
      <c r="B44" s="45">
        <v>203</v>
      </c>
      <c r="C44" s="34" t="str">
        <f>IF(B44=0," ",VLOOKUP(B44,[1]Женщины!B$1:H$65536,2,FALSE))</f>
        <v>Залетова Юлия</v>
      </c>
      <c r="D44" s="35" t="str">
        <f>IF(B44=0," ",VLOOKUP($B44,[1]Женщины!$B$1:$H$65536,3,FALSE))</f>
        <v>28.01.1997</v>
      </c>
      <c r="E44" s="36" t="str">
        <f>IF(B44=0," ",IF(VLOOKUP($B44,[1]Женщины!$B$1:$H$65536,4,FALSE)=0," ",VLOOKUP($B44,[1]Женщины!$B$1:$H$65536,4,FALSE)))</f>
        <v>2р</v>
      </c>
      <c r="F44" s="34" t="str">
        <f>IF(B44=0," ",VLOOKUP($B44,[1]Женщины!$B$1:$H$65536,5,FALSE))</f>
        <v>Ярославская</v>
      </c>
      <c r="G44" s="38" t="str">
        <f>IF(B44=0," ",VLOOKUP($B44,[1]Женщины!$B$1:$H$65536,6,FALSE))</f>
        <v xml:space="preserve">Ярославль, ЯрГУ им. П.Г. Демидова </v>
      </c>
      <c r="H44" s="40">
        <v>9.8842592592592577E-5</v>
      </c>
      <c r="I44" s="40"/>
      <c r="J44" s="41"/>
      <c r="K44" s="37" t="str">
        <f>IF(H44=0," ",IF(H44&lt;=[1]Разряды!$D$30,[1]Разряды!$D$3,IF(H44&lt;=[1]Разряды!$E$30,[1]Разряды!$E$3,IF(H44&lt;=[1]Разряды!$F$30,[1]Разряды!$F$3,IF(H44&lt;=[1]Разряды!$G$30,[1]Разряды!$G$3,IF(H44&lt;=[1]Разряды!$H$30,[1]Разряды!$H$3,IF(H44&lt;=[1]Разряды!$I$30,[1]Разряды!$I$3,IF(H44&lt;=[1]Разряды!$J$30,[1]Разряды!$J$3,"б/р"))))))))</f>
        <v>2р</v>
      </c>
      <c r="L44" s="37">
        <v>1</v>
      </c>
      <c r="M44" s="34" t="str">
        <f>IF(B44=0," ",VLOOKUP($B44,[1]Женщины!$B$1:$H$65536,7,FALSE))</f>
        <v>Станкевич В.А.</v>
      </c>
    </row>
    <row r="45" spans="1:13" x14ac:dyDescent="0.25">
      <c r="A45" s="46">
        <v>34</v>
      </c>
      <c r="B45" s="36">
        <v>39</v>
      </c>
      <c r="C45" s="159" t="str">
        <f>IF(B45=0," ",VLOOKUP(B45,[1]Женщины!B$1:H$65536,2,FALSE))</f>
        <v>Матюшкина Ирина</v>
      </c>
      <c r="D45" s="35" t="str">
        <f>IF(B45=0," ",VLOOKUP($B45,[1]Женщины!$B$1:$H$65536,3,FALSE))</f>
        <v>02.06.1998</v>
      </c>
      <c r="E45" s="36" t="str">
        <f>IF(B45=0," ",IF(VLOOKUP($B45,[1]Женщины!$B$1:$H$65536,4,FALSE)=0," ",VLOOKUP($B45,[1]Женщины!$B$1:$H$65536,4,FALSE)))</f>
        <v>КМС</v>
      </c>
      <c r="F45" s="159" t="str">
        <f>IF(B45=0," ",VLOOKUP($B45,[1]Женщины!$B$1:$H$65536,5,FALSE))</f>
        <v>Самарская</v>
      </c>
      <c r="G45" s="159" t="str">
        <f>IF(B45=0," ",VLOOKUP($B45,[1]Женщины!$B$1:$H$65536,6,FALSE))</f>
        <v>Самара, СУ им. Королёва С.П.</v>
      </c>
      <c r="H45" s="40">
        <v>9.9189814814814811E-5</v>
      </c>
      <c r="I45" s="40"/>
      <c r="J45" s="41"/>
      <c r="K45" s="30" t="str">
        <f>IF(H45=0," ",IF(H45&lt;=[1]Разряды!$D$30,[1]Разряды!$D$3,IF(H45&lt;=[1]Разряды!$E$30,[1]Разряды!$E$3,IF(H45&lt;=[1]Разряды!$F$30,[1]Разряды!$F$3,IF(H45&lt;=[1]Разряды!$G$30,[1]Разряды!$G$3,IF(H45&lt;=[1]Разряды!$H$30,[1]Разряды!$H$3,IF(H45&lt;=[1]Разряды!$I$30,[1]Разряды!$I$3,IF(H45&lt;=[1]Разряды!$J$30,[1]Разряды!$J$3,"б/р"))))))))</f>
        <v>2р</v>
      </c>
      <c r="L45" s="46">
        <v>1</v>
      </c>
      <c r="M45" s="159" t="str">
        <f>IF(B45=0," ",VLOOKUP($B45,[1]Женщины!$B$1:$H$65536,7,FALSE))</f>
        <v>Зайцев И.С.</v>
      </c>
    </row>
    <row r="46" spans="1:13" x14ac:dyDescent="0.25">
      <c r="A46" s="25">
        <v>35</v>
      </c>
      <c r="B46" s="46">
        <v>295</v>
      </c>
      <c r="C46" s="34" t="str">
        <f>IF(B46=0," ",VLOOKUP(B46,[1]Женщины!B$1:H$65536,2,FALSE))</f>
        <v>Деева Маргарита</v>
      </c>
      <c r="D46" s="35" t="str">
        <f>IF(B46=0," ",VLOOKUP($B46,[1]Женщины!$B$1:$H$65536,3,FALSE))</f>
        <v>18.05.1999</v>
      </c>
      <c r="E46" s="45" t="str">
        <f>IF(B46=0," ",IF(VLOOKUP($B46,[1]Женщины!$B$1:$H$65536,4,FALSE)=0," ",VLOOKUP($B46,[1]Женщины!$B$1:$H$65536,4,FALSE)))</f>
        <v>2р</v>
      </c>
      <c r="F46" s="96" t="str">
        <f>IF(B46=0," ",VLOOKUP($B46,[1]Женщины!$B$1:$H$65536,5,FALSE))</f>
        <v xml:space="preserve">Пензенская </v>
      </c>
      <c r="G46" s="278" t="str">
        <f>IF(B46=0," ",VLOOKUP($B46,[1]Женщины!$B$1:$H$65536,6,FALSE))</f>
        <v xml:space="preserve">Пенза, ПензГТУ  </v>
      </c>
      <c r="H46" s="279">
        <v>9.9768518518518511E-5</v>
      </c>
      <c r="I46" s="279"/>
      <c r="J46" s="280"/>
      <c r="K46" s="37" t="str">
        <f>IF(H46=0," ",IF(H46&lt;=[1]Разряды!$D$30,[1]Разряды!$D$3,IF(H46&lt;=[1]Разряды!$E$30,[1]Разряды!$E$3,IF(H46&lt;=[1]Разряды!$F$30,[1]Разряды!$F$3,IF(H46&lt;=[1]Разряды!$G$30,[1]Разряды!$G$3,IF(H46&lt;=[1]Разряды!$H$30,[1]Разряды!$H$3,IF(H46&lt;=[1]Разряды!$I$30,[1]Разряды!$I$3,IF(H46&lt;=[1]Разряды!$J$30,[1]Разряды!$J$3,"б/р"))))))))</f>
        <v>2р</v>
      </c>
      <c r="L46" s="37">
        <v>1</v>
      </c>
      <c r="M46" s="96" t="str">
        <f>IF(B46=0," ",VLOOKUP($B46,[1]Женщины!$B$1:$H$65536,7,FALSE))</f>
        <v>Кабанова Н.С.</v>
      </c>
    </row>
    <row r="47" spans="1:13" x14ac:dyDescent="0.25">
      <c r="A47" s="46">
        <v>36</v>
      </c>
      <c r="B47" s="36">
        <v>317</v>
      </c>
      <c r="C47" s="34" t="str">
        <f>IF(B47=0," ",VLOOKUP(B47,[1]Женщины!B$1:H$65536,2,FALSE))</f>
        <v>Боренко Виктория</v>
      </c>
      <c r="D47" s="35" t="str">
        <f>IF(B47=0," ",VLOOKUP($B47,[1]Женщины!$B$1:$H$65536,3,FALSE))</f>
        <v>12.0.1997</v>
      </c>
      <c r="E47" s="45" t="str">
        <f>IF(B47=0," ",IF(VLOOKUP($B47,[1]Женщины!$B$1:$H$65536,4,FALSE)=0," ",VLOOKUP($B47,[1]Женщины!$B$1:$H$65536,4,FALSE)))</f>
        <v>2р</v>
      </c>
      <c r="F47" s="96" t="str">
        <f>IF(B47=0," ",VLOOKUP($B47,[1]Женщины!$B$1:$H$65536,5,FALSE))</f>
        <v xml:space="preserve">Калининградская </v>
      </c>
      <c r="G47" s="96" t="str">
        <f>IF(B47=0," ",VLOOKUP($B47,[1]Женщины!$B$1:$H$65536,6,FALSE))</f>
        <v xml:space="preserve">Калининград, КГТУ  </v>
      </c>
      <c r="H47" s="175">
        <v>1.0046296296296296E-4</v>
      </c>
      <c r="I47" s="175"/>
      <c r="J47" s="176"/>
      <c r="K47" s="33" t="str">
        <f>IF(H47=0," ",IF(H47&lt;=[1]Разряды!$D$30,[1]Разряды!$D$3,IF(H47&lt;=[1]Разряды!$E$30,[1]Разряды!$E$3,IF(H47&lt;=[1]Разряды!$F$30,[1]Разряды!$F$3,IF(H47&lt;=[1]Разряды!$G$30,[1]Разряды!$G$3,IF(H47&lt;=[1]Разряды!$H$30,[1]Разряды!$H$3,IF(H47&lt;=[1]Разряды!$I$30,[1]Разряды!$I$3,IF(H47&lt;=[1]Разряды!$J$30,[1]Разряды!$J$3,"б/р"))))))))</f>
        <v>3р</v>
      </c>
      <c r="L47" s="37">
        <v>0</v>
      </c>
      <c r="M47" s="96" t="str">
        <f>IF(B47=0," ",VLOOKUP($B47,[1]Женщины!$B$1:$H$65536,7,FALSE))</f>
        <v>Балашовы С.Г., В.А.</v>
      </c>
    </row>
    <row r="48" spans="1:13" x14ac:dyDescent="0.25">
      <c r="A48" s="25">
        <v>37</v>
      </c>
      <c r="B48" s="32">
        <v>206</v>
      </c>
      <c r="C48" s="26" t="str">
        <f>IF(B48=0," ",VLOOKUP(B48,[1]Женщины!B$1:H$65536,2,FALSE))</f>
        <v>Амирова Элина</v>
      </c>
      <c r="D48" s="27" t="str">
        <f>IF(B48=0," ",VLOOKUP($B48,[1]Женщины!$B$1:$H$65536,3,FALSE))</f>
        <v>27.05.1997</v>
      </c>
      <c r="E48" s="39" t="str">
        <f>IF(B48=0," ",IF(VLOOKUP($B48,[1]Женщины!$B$1:$H$65536,4,FALSE)=0," ",VLOOKUP($B48,[1]Женщины!$B$1:$H$65536,4,FALSE)))</f>
        <v>2р</v>
      </c>
      <c r="F48" s="103" t="str">
        <f>IF(B48=0," ",VLOOKUP($B48,[1]Женщины!$B$1:$H$65536,5,FALSE))</f>
        <v>Ярославская</v>
      </c>
      <c r="G48" s="103" t="str">
        <f>IF(B48=0," ",VLOOKUP($B48,[1]Женщины!$B$1:$H$65536,6,FALSE))</f>
        <v xml:space="preserve">Ярославль, ЯрГУ им. П.Г. Демидова </v>
      </c>
      <c r="H48" s="279">
        <v>1.0069444444444443E-4</v>
      </c>
      <c r="I48" s="281"/>
      <c r="J48" s="280"/>
      <c r="K48" s="37" t="str">
        <f>IF(H48=0," ",IF(H48&lt;=[1]Разряды!$D$30,[1]Разряды!$D$3,IF(H48&lt;=[1]Разряды!$E$30,[1]Разряды!$E$3,IF(H48&lt;=[1]Разряды!$F$30,[1]Разряды!$F$3,IF(H48&lt;=[1]Разряды!$G$30,[1]Разряды!$G$3,IF(H48&lt;=[1]Разряды!$H$30,[1]Разряды!$H$3,IF(H48&lt;=[1]Разряды!$I$30,[1]Разряды!$I$3,IF(H48&lt;=[1]Разряды!$J$30,[1]Разряды!$J$3,"б/р"))))))))</f>
        <v>3р</v>
      </c>
      <c r="L48" s="33">
        <v>0</v>
      </c>
      <c r="M48" s="106" t="str">
        <f>IF(B48=0," ",VLOOKUP($B48,[1]Женщины!$B$1:$H$65536,7,FALSE))</f>
        <v>Станкевич В.А.</v>
      </c>
    </row>
    <row r="49" spans="1:13" x14ac:dyDescent="0.25">
      <c r="A49" s="46">
        <v>38</v>
      </c>
      <c r="B49" s="32">
        <v>3</v>
      </c>
      <c r="C49" s="34" t="str">
        <f>IF(B49=0," ",VLOOKUP(B49,[1]Женщины!B$1:H$65536,2,FALSE))</f>
        <v>Бусыгина Лада</v>
      </c>
      <c r="D49" s="35" t="str">
        <f>IF(B49=0," ",VLOOKUP($B49,[1]Женщины!$B$1:$H$65536,3,FALSE))</f>
        <v>24.12.1991</v>
      </c>
      <c r="E49" s="45" t="str">
        <f>IF(B49=0," ",IF(VLOOKUP($B49,[1]Женщины!$B$1:$H$65536,4,FALSE)=0," ",VLOOKUP($B49,[1]Женщины!$B$1:$H$65536,4,FALSE)))</f>
        <v>1р</v>
      </c>
      <c r="F49" s="96" t="str">
        <f>IF(B49=0," ",VLOOKUP($B49,[1]Женщины!$B$1:$H$65536,5,FALSE))</f>
        <v>Республика Марий Эл</v>
      </c>
      <c r="G49" s="96" t="str">
        <f>IF(B49=0," ",VLOOKUP($B49,[1]Женщины!$B$1:$H$65536,6,FALSE))</f>
        <v>Йошкар-Ола, ПГТУ</v>
      </c>
      <c r="H49" s="279">
        <v>1.0266203703703703E-4</v>
      </c>
      <c r="I49" s="279"/>
      <c r="J49" s="279"/>
      <c r="K49" s="37" t="str">
        <f>IF(H49=0," ",IF(H49&lt;=[1]Разряды!$D$30,[1]Разряды!$D$3,IF(H49&lt;=[1]Разряды!$E$30,[1]Разряды!$E$3,IF(H49&lt;=[1]Разряды!$F$30,[1]Разряды!$F$3,IF(H49&lt;=[1]Разряды!$G$30,[1]Разряды!$G$3,IF(H49&lt;=[1]Разряды!$H$30,[1]Разряды!$H$3,IF(H49&lt;=[1]Разряды!$I$30,[1]Разряды!$I$3,IF(H49&lt;=[1]Разряды!$J$30,[1]Разряды!$J$3,"б/р"))))))))</f>
        <v>3р</v>
      </c>
      <c r="L49" s="37">
        <v>0</v>
      </c>
      <c r="M49" s="96" t="str">
        <f>IF(B49=0," ",VLOOKUP($B49,[1]Женщины!$B$1:$H$65536,7,FALSE))</f>
        <v>Соколов В.Г.</v>
      </c>
    </row>
    <row r="50" spans="1:13" x14ac:dyDescent="0.25">
      <c r="A50" s="282"/>
      <c r="B50" s="283">
        <v>239</v>
      </c>
      <c r="C50" s="26" t="str">
        <f>IF(B50=0," ",VLOOKUP(B50,[1]Женщины!B$1:H$65536,2,FALSE))</f>
        <v>Федорова Ольга</v>
      </c>
      <c r="D50" s="27" t="str">
        <f>IF(B50=0," ",VLOOKUP($B50,[1]Женщины!$B$1:$H$65536,3,FALSE))</f>
        <v>29.08.1996</v>
      </c>
      <c r="E50" s="39" t="str">
        <f>IF(B50=0," ",IF(VLOOKUP($B50,[1]Женщины!$B$1:$H$65536,4,FALSE)=0," ",VLOOKUP($B50,[1]Женщины!$B$1:$H$65536,4,FALSE)))</f>
        <v>1р</v>
      </c>
      <c r="F50" s="103" t="str">
        <f>IF(B50=0," ",VLOOKUP($B50,[1]Женщины!$B$1:$H$65536,5,FALSE))</f>
        <v xml:space="preserve">Архангельская </v>
      </c>
      <c r="G50" s="284" t="str">
        <f>IF(B50=0," ",VLOOKUP($B50,[1]Женщины!$B$1:$H$65536,6,FALSE))</f>
        <v xml:space="preserve">Архангельск, САФУ им. М.В. Ломоносова  </v>
      </c>
      <c r="H50" s="285" t="s">
        <v>100</v>
      </c>
      <c r="I50" s="279"/>
      <c r="J50" s="279"/>
      <c r="K50" s="37"/>
      <c r="L50" s="37">
        <v>0</v>
      </c>
      <c r="M50" s="106" t="str">
        <f>IF(B50=0," ",VLOOKUP($B50,[1]Женщины!$B$1:$H$65536,7,FALSE))</f>
        <v>Мингалева А.Г.</v>
      </c>
    </row>
    <row r="51" spans="1:13" ht="15.75" thickBot="1" x14ac:dyDescent="0.3">
      <c r="A51" s="50"/>
      <c r="B51" s="51"/>
      <c r="C51" s="52"/>
      <c r="D51" s="53"/>
      <c r="E51" s="54"/>
      <c r="F51" s="52"/>
      <c r="G51" s="52"/>
      <c r="H51" s="55"/>
      <c r="I51" s="55"/>
      <c r="J51" s="56"/>
      <c r="K51" s="57"/>
      <c r="L51" s="57"/>
      <c r="M51" s="52"/>
    </row>
    <row r="52" spans="1:13" ht="15.75" thickTop="1" x14ac:dyDescent="0.25">
      <c r="A52" s="203"/>
      <c r="B52" s="58"/>
      <c r="C52" s="59"/>
      <c r="D52" s="60"/>
      <c r="E52" s="61"/>
      <c r="F52" s="59"/>
      <c r="G52" s="59"/>
      <c r="H52" s="62"/>
      <c r="I52" s="62"/>
      <c r="J52" s="63"/>
      <c r="K52" s="64"/>
      <c r="L52" s="64"/>
      <c r="M52" s="59"/>
    </row>
    <row r="53" spans="1:13" x14ac:dyDescent="0.25">
      <c r="A53" s="203"/>
      <c r="B53" s="58"/>
      <c r="C53" s="59"/>
      <c r="D53" s="60"/>
      <c r="E53" s="61"/>
      <c r="F53" s="59"/>
      <c r="G53" s="59"/>
      <c r="H53" s="62"/>
      <c r="I53" s="62"/>
      <c r="J53" s="63"/>
      <c r="K53" s="64"/>
      <c r="L53" s="64"/>
      <c r="M53" s="59"/>
    </row>
    <row r="54" spans="1:13" x14ac:dyDescent="0.25">
      <c r="A54" s="203"/>
      <c r="B54" s="58"/>
      <c r="C54" s="59"/>
      <c r="D54" s="60"/>
      <c r="E54" s="61"/>
      <c r="F54" s="59"/>
      <c r="G54" s="59"/>
      <c r="H54" s="62"/>
      <c r="I54" s="62"/>
      <c r="J54" s="63"/>
      <c r="K54" s="64"/>
      <c r="L54" s="64"/>
      <c r="M54" s="59"/>
    </row>
    <row r="55" spans="1:13" x14ac:dyDescent="0.25">
      <c r="A55" s="203"/>
      <c r="B55" s="58"/>
      <c r="C55" s="59"/>
      <c r="D55" s="60"/>
      <c r="E55" s="61"/>
      <c r="F55" s="59"/>
      <c r="G55" s="59"/>
      <c r="H55" s="62"/>
      <c r="I55" s="62"/>
      <c r="J55" s="63"/>
      <c r="K55" s="64"/>
      <c r="L55" s="64"/>
      <c r="M55" s="59"/>
    </row>
    <row r="56" spans="1:13" ht="15.75" x14ac:dyDescent="0.25">
      <c r="A56" s="203"/>
      <c r="B56" s="58"/>
      <c r="C56" s="154" t="s">
        <v>62</v>
      </c>
      <c r="E56" s="67"/>
      <c r="F56" s="67"/>
      <c r="G56" s="59" t="s">
        <v>60</v>
      </c>
      <c r="H56" s="69"/>
      <c r="I56" s="99"/>
      <c r="J56" s="63"/>
      <c r="K56" s="64"/>
      <c r="L56" s="64"/>
      <c r="M56" s="59"/>
    </row>
    <row r="57" spans="1:13" ht="15.75" x14ac:dyDescent="0.25">
      <c r="A57" s="203"/>
      <c r="B57" s="58"/>
      <c r="E57" s="67"/>
      <c r="F57" s="67"/>
      <c r="G57" s="68"/>
      <c r="H57" s="69"/>
      <c r="I57" s="99"/>
      <c r="J57" s="63"/>
      <c r="K57" s="64"/>
      <c r="L57" s="64"/>
      <c r="M57" s="59"/>
    </row>
    <row r="58" spans="1:13" ht="15.75" x14ac:dyDescent="0.25">
      <c r="A58" s="203"/>
      <c r="B58" s="58"/>
      <c r="E58" s="67"/>
      <c r="F58" s="67"/>
      <c r="G58" s="68"/>
      <c r="H58" s="69"/>
      <c r="I58" s="99"/>
      <c r="J58" s="63"/>
      <c r="K58" s="64"/>
      <c r="L58" s="64"/>
      <c r="M58" s="59"/>
    </row>
    <row r="59" spans="1:13" ht="15.75" x14ac:dyDescent="0.25">
      <c r="A59" s="203"/>
      <c r="B59" s="58"/>
      <c r="C59" s="154" t="s">
        <v>63</v>
      </c>
      <c r="E59" s="67"/>
      <c r="F59" s="67"/>
      <c r="G59" s="59" t="s">
        <v>74</v>
      </c>
      <c r="H59" s="69"/>
      <c r="I59" s="99"/>
      <c r="J59" s="63"/>
      <c r="K59" s="64"/>
      <c r="L59" s="64"/>
      <c r="M59" s="59"/>
    </row>
    <row r="60" spans="1:13" x14ac:dyDescent="0.25">
      <c r="A60" s="203"/>
      <c r="B60" s="58"/>
      <c r="C60" s="59"/>
      <c r="D60" s="60"/>
      <c r="E60" s="61"/>
      <c r="F60" s="59"/>
      <c r="G60" s="59"/>
      <c r="H60" s="62"/>
      <c r="I60" s="62"/>
      <c r="J60" s="63"/>
      <c r="K60" s="64"/>
      <c r="L60" s="64"/>
      <c r="M60" s="59"/>
    </row>
    <row r="61" spans="1:13" x14ac:dyDescent="0.25">
      <c r="A61" s="203"/>
      <c r="B61" s="58"/>
      <c r="C61" s="59"/>
      <c r="D61" s="60"/>
      <c r="E61" s="61"/>
      <c r="F61" s="59"/>
      <c r="G61" s="59"/>
      <c r="H61" s="62"/>
      <c r="I61" s="62"/>
      <c r="J61" s="63"/>
      <c r="K61" s="64"/>
      <c r="L61" s="64"/>
      <c r="M61" s="59"/>
    </row>
    <row r="62" spans="1:13" x14ac:dyDescent="0.25">
      <c r="A62" s="203"/>
      <c r="B62" s="58"/>
      <c r="C62" s="59"/>
      <c r="D62" s="60"/>
      <c r="E62" s="61"/>
      <c r="F62" s="59"/>
      <c r="G62" s="59"/>
      <c r="H62" s="62"/>
      <c r="I62" s="62"/>
      <c r="J62" s="63"/>
      <c r="K62" s="64"/>
      <c r="L62" s="64"/>
      <c r="M62" s="59"/>
    </row>
    <row r="63" spans="1:13" x14ac:dyDescent="0.25">
      <c r="A63" s="203"/>
      <c r="B63" s="58"/>
      <c r="C63" s="59"/>
      <c r="D63" s="60"/>
      <c r="E63" s="61"/>
      <c r="F63" s="59"/>
      <c r="G63" s="59"/>
      <c r="H63" s="62"/>
      <c r="I63" s="62"/>
      <c r="J63" s="63"/>
      <c r="K63" s="64"/>
      <c r="L63" s="64"/>
      <c r="M63" s="59"/>
    </row>
    <row r="64" spans="1:13" x14ac:dyDescent="0.25">
      <c r="A64" s="203"/>
      <c r="B64" s="58"/>
      <c r="C64" s="59"/>
      <c r="D64" s="60"/>
      <c r="E64" s="61"/>
      <c r="F64" s="59"/>
      <c r="G64" s="59"/>
      <c r="H64" s="62"/>
      <c r="I64" s="62"/>
      <c r="J64" s="63"/>
      <c r="K64" s="64"/>
      <c r="L64" s="64"/>
      <c r="M64" s="59"/>
    </row>
    <row r="65" spans="1:13" x14ac:dyDescent="0.25">
      <c r="A65" s="203"/>
      <c r="B65" s="58"/>
      <c r="C65" s="59"/>
      <c r="D65" s="60"/>
      <c r="E65" s="61"/>
      <c r="F65" s="59"/>
      <c r="G65" s="59"/>
      <c r="H65" s="62"/>
      <c r="I65" s="62"/>
      <c r="J65" s="63"/>
      <c r="K65" s="64"/>
      <c r="L65" s="64"/>
      <c r="M65" s="59"/>
    </row>
    <row r="66" spans="1:13" x14ac:dyDescent="0.25">
      <c r="A66" s="203"/>
      <c r="B66" s="58"/>
      <c r="C66" s="59"/>
      <c r="D66" s="60"/>
      <c r="E66" s="61"/>
      <c r="F66" s="59"/>
      <c r="G66" s="59"/>
      <c r="H66" s="62"/>
      <c r="I66" s="62"/>
      <c r="J66" s="63"/>
      <c r="K66" s="64"/>
      <c r="L66" s="64"/>
      <c r="M66" s="59"/>
    </row>
    <row r="67" spans="1:13" x14ac:dyDescent="0.25">
      <c r="A67" s="203"/>
      <c r="B67" s="58"/>
      <c r="C67" s="59"/>
      <c r="D67" s="60"/>
      <c r="E67" s="61"/>
      <c r="F67" s="59"/>
      <c r="G67" s="59"/>
      <c r="H67" s="62"/>
      <c r="I67" s="62"/>
      <c r="J67" s="63"/>
      <c r="K67" s="64"/>
      <c r="L67" s="64"/>
      <c r="M67" s="59"/>
    </row>
    <row r="68" spans="1:13" x14ac:dyDescent="0.25">
      <c r="A68" s="203"/>
      <c r="B68" s="58"/>
      <c r="C68" s="59"/>
      <c r="D68" s="60"/>
      <c r="E68" s="61"/>
      <c r="F68" s="59"/>
      <c r="G68" s="59"/>
      <c r="H68" s="62"/>
      <c r="I68" s="62"/>
      <c r="J68" s="63"/>
      <c r="K68" s="64"/>
      <c r="L68" s="64"/>
      <c r="M68" s="59"/>
    </row>
    <row r="69" spans="1:13" x14ac:dyDescent="0.25">
      <c r="A69" s="203"/>
      <c r="B69" s="58"/>
      <c r="C69" s="59"/>
      <c r="D69" s="60"/>
      <c r="E69" s="61"/>
      <c r="F69" s="59"/>
      <c r="G69" s="59"/>
      <c r="H69" s="62"/>
      <c r="I69" s="62"/>
      <c r="J69" s="63"/>
      <c r="K69" s="64"/>
      <c r="L69" s="64"/>
      <c r="M69" s="59"/>
    </row>
    <row r="70" spans="1:13" x14ac:dyDescent="0.25">
      <c r="A70" s="203"/>
      <c r="B70" s="58"/>
      <c r="C70" s="59"/>
      <c r="D70" s="60"/>
      <c r="E70" s="61"/>
      <c r="F70" s="59"/>
      <c r="G70" s="59"/>
      <c r="H70" s="62"/>
      <c r="I70" s="62"/>
      <c r="J70" s="63"/>
      <c r="K70" s="64"/>
      <c r="L70" s="64"/>
      <c r="M70" s="59"/>
    </row>
    <row r="71" spans="1:13" x14ac:dyDescent="0.25">
      <c r="A71" s="203"/>
      <c r="B71" s="58"/>
      <c r="C71" s="59"/>
      <c r="D71" s="60"/>
      <c r="E71" s="61"/>
      <c r="F71" s="59"/>
      <c r="G71" s="59"/>
      <c r="H71" s="62"/>
      <c r="I71" s="62"/>
      <c r="J71" s="63"/>
      <c r="K71" s="64"/>
      <c r="L71" s="64"/>
      <c r="M71" s="59"/>
    </row>
    <row r="72" spans="1:13" x14ac:dyDescent="0.25">
      <c r="A72" s="203"/>
      <c r="B72" s="58"/>
      <c r="C72" s="59"/>
      <c r="D72" s="60"/>
      <c r="E72" s="61"/>
      <c r="F72" s="59"/>
      <c r="G72" s="59"/>
      <c r="H72" s="62"/>
      <c r="I72" s="62"/>
      <c r="J72" s="63"/>
      <c r="K72" s="64"/>
      <c r="L72" s="64"/>
      <c r="M72" s="59"/>
    </row>
    <row r="73" spans="1:13" x14ac:dyDescent="0.25">
      <c r="A73" s="203"/>
      <c r="B73" s="58"/>
      <c r="C73" s="59"/>
      <c r="D73" s="60"/>
      <c r="E73" s="61"/>
      <c r="F73" s="59"/>
      <c r="G73" s="59"/>
      <c r="H73" s="62"/>
      <c r="I73" s="62"/>
      <c r="J73" s="63"/>
      <c r="K73" s="64"/>
      <c r="L73" s="64"/>
      <c r="M73" s="59"/>
    </row>
    <row r="74" spans="1:13" x14ac:dyDescent="0.25">
      <c r="A74" s="203"/>
      <c r="B74" s="58"/>
      <c r="C74" s="59"/>
      <c r="D74" s="60"/>
      <c r="E74" s="61"/>
      <c r="F74" s="59"/>
      <c r="G74" s="59"/>
      <c r="H74" s="62"/>
      <c r="I74" s="62"/>
      <c r="J74" s="63"/>
      <c r="K74" s="64"/>
      <c r="L74" s="64"/>
      <c r="M74" s="59"/>
    </row>
    <row r="75" spans="1:13" x14ac:dyDescent="0.25">
      <c r="A75" s="203"/>
      <c r="B75" s="58"/>
      <c r="C75" s="59"/>
      <c r="D75" s="60"/>
      <c r="E75" s="61"/>
      <c r="F75" s="59"/>
      <c r="G75" s="59"/>
      <c r="H75" s="62"/>
      <c r="I75" s="62"/>
      <c r="J75" s="63"/>
      <c r="K75" s="64"/>
      <c r="L75" s="64"/>
      <c r="M75" s="59"/>
    </row>
    <row r="76" spans="1:13" x14ac:dyDescent="0.25">
      <c r="A76" s="203"/>
      <c r="B76" s="58"/>
      <c r="C76" s="59"/>
      <c r="D76" s="60"/>
      <c r="E76" s="61"/>
      <c r="F76" s="59"/>
      <c r="G76" s="59"/>
      <c r="H76" s="62"/>
      <c r="I76" s="62"/>
      <c r="J76" s="63"/>
      <c r="K76" s="64"/>
      <c r="L76" s="64"/>
      <c r="M76" s="59"/>
    </row>
    <row r="77" spans="1:13" x14ac:dyDescent="0.25">
      <c r="A77" s="203"/>
      <c r="B77" s="58"/>
      <c r="C77" s="59"/>
      <c r="D77" s="60"/>
      <c r="E77" s="61"/>
      <c r="F77" s="59"/>
      <c r="G77" s="59"/>
      <c r="H77" s="62"/>
      <c r="I77" s="62"/>
      <c r="J77" s="63"/>
      <c r="K77" s="64"/>
      <c r="L77" s="64"/>
      <c r="M77" s="59"/>
    </row>
    <row r="78" spans="1:13" x14ac:dyDescent="0.25">
      <c r="A78" s="203"/>
      <c r="B78" s="58"/>
      <c r="C78" s="59"/>
      <c r="D78" s="60"/>
      <c r="E78" s="61"/>
      <c r="F78" s="59"/>
      <c r="G78" s="59"/>
      <c r="H78" s="62"/>
      <c r="I78" s="62"/>
      <c r="J78" s="63"/>
      <c r="K78" s="64"/>
      <c r="L78" s="64"/>
      <c r="M78" s="59"/>
    </row>
    <row r="79" spans="1:13" x14ac:dyDescent="0.25">
      <c r="A79" s="203"/>
      <c r="B79" s="58"/>
      <c r="C79" s="59"/>
      <c r="D79" s="60"/>
      <c r="E79" s="61"/>
      <c r="F79" s="59"/>
      <c r="G79" s="59"/>
      <c r="H79" s="62"/>
      <c r="I79" s="62"/>
      <c r="J79" s="63"/>
      <c r="K79" s="64"/>
      <c r="L79" s="64"/>
      <c r="M79" s="59"/>
    </row>
    <row r="80" spans="1:13" x14ac:dyDescent="0.25">
      <c r="A80" s="203"/>
      <c r="B80" s="58"/>
      <c r="C80" s="59"/>
      <c r="D80" s="60"/>
      <c r="E80" s="61"/>
      <c r="F80" s="59"/>
      <c r="G80" s="59"/>
      <c r="H80" s="62"/>
      <c r="I80" s="62"/>
      <c r="J80" s="63"/>
      <c r="K80" s="64"/>
      <c r="L80" s="64"/>
      <c r="M80" s="59"/>
    </row>
    <row r="81" spans="1:13" x14ac:dyDescent="0.25">
      <c r="A81" s="203"/>
      <c r="B81" s="58"/>
      <c r="C81" s="59"/>
      <c r="D81" s="60"/>
      <c r="E81" s="61"/>
      <c r="F81" s="59"/>
      <c r="G81" s="59"/>
      <c r="H81" s="62"/>
      <c r="I81" s="62"/>
      <c r="J81" s="63"/>
      <c r="K81" s="64"/>
      <c r="L81" s="64"/>
      <c r="M81" s="59"/>
    </row>
    <row r="82" spans="1:13" x14ac:dyDescent="0.25">
      <c r="A82" s="203"/>
      <c r="B82" s="58"/>
      <c r="C82" s="59"/>
      <c r="D82" s="60"/>
      <c r="E82" s="61"/>
      <c r="F82" s="59"/>
      <c r="G82" s="59"/>
      <c r="H82" s="62"/>
      <c r="I82" s="62"/>
      <c r="J82" s="63"/>
      <c r="K82" s="64"/>
      <c r="L82" s="64"/>
      <c r="M82" s="59"/>
    </row>
    <row r="83" spans="1:13" x14ac:dyDescent="0.25">
      <c r="A83" s="203"/>
      <c r="B83" s="58"/>
      <c r="C83" s="59"/>
      <c r="D83" s="60"/>
      <c r="E83" s="61"/>
      <c r="F83" s="59"/>
      <c r="G83" s="59"/>
      <c r="H83" s="62"/>
      <c r="I83" s="62"/>
      <c r="J83" s="63"/>
      <c r="K83" s="64"/>
      <c r="L83" s="64"/>
      <c r="M83" s="59"/>
    </row>
    <row r="84" spans="1:13" x14ac:dyDescent="0.25">
      <c r="A84" s="203"/>
      <c r="B84" s="58"/>
      <c r="C84" s="59"/>
      <c r="D84" s="60"/>
      <c r="E84" s="61"/>
      <c r="F84" s="59"/>
      <c r="G84" s="59"/>
      <c r="H84" s="62"/>
      <c r="I84" s="62"/>
      <c r="J84" s="63"/>
      <c r="K84" s="64"/>
      <c r="L84" s="64"/>
      <c r="M84" s="59"/>
    </row>
    <row r="85" spans="1:13" x14ac:dyDescent="0.25">
      <c r="A85" s="203"/>
      <c r="B85" s="58"/>
      <c r="C85" s="59"/>
      <c r="D85" s="60"/>
      <c r="E85" s="61"/>
      <c r="F85" s="59"/>
      <c r="G85" s="59"/>
      <c r="H85" s="62"/>
      <c r="I85" s="62"/>
      <c r="J85" s="63"/>
      <c r="K85" s="64"/>
      <c r="L85" s="64"/>
      <c r="M85" s="59"/>
    </row>
    <row r="86" spans="1:13" x14ac:dyDescent="0.25">
      <c r="A86" s="203"/>
      <c r="B86" s="58"/>
      <c r="C86" s="59"/>
      <c r="D86" s="60"/>
      <c r="E86" s="61"/>
      <c r="F86" s="59"/>
      <c r="G86" s="59"/>
      <c r="H86" s="62"/>
      <c r="I86" s="62"/>
      <c r="J86" s="63"/>
      <c r="K86" s="64"/>
      <c r="L86" s="64"/>
      <c r="M86" s="59"/>
    </row>
  </sheetData>
  <mergeCells count="16">
    <mergeCell ref="M10:M11"/>
    <mergeCell ref="A1:M1"/>
    <mergeCell ref="A2:M2"/>
    <mergeCell ref="L4:M4"/>
    <mergeCell ref="F5:G5"/>
    <mergeCell ref="J6:M6"/>
    <mergeCell ref="A10:A11"/>
    <mergeCell ref="B10:B11"/>
    <mergeCell ref="C10:C11"/>
    <mergeCell ref="D10:D11"/>
    <mergeCell ref="E10:E11"/>
    <mergeCell ref="F10:F11"/>
    <mergeCell ref="G10:G11"/>
    <mergeCell ref="H10:J10"/>
    <mergeCell ref="K10:K11"/>
    <mergeCell ref="L10:L11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workbookViewId="0">
      <selection activeCell="A44" sqref="A44:XFD97"/>
    </sheetView>
  </sheetViews>
  <sheetFormatPr defaultRowHeight="15" x14ac:dyDescent="0.25"/>
  <cols>
    <col min="1" max="1" width="4.5703125" style="115" customWidth="1"/>
    <col min="2" max="2" width="5.5703125" bestFit="1" customWidth="1"/>
    <col min="3" max="3" width="21" style="115" customWidth="1"/>
    <col min="4" max="4" width="10.140625" style="115" customWidth="1"/>
    <col min="5" max="5" width="6.42578125" customWidth="1"/>
    <col min="6" max="6" width="20.42578125" customWidth="1"/>
    <col min="7" max="7" width="27.42578125" style="116" customWidth="1"/>
    <col min="8" max="8" width="5.5703125" customWidth="1"/>
    <col min="9" max="9" width="6.28515625" customWidth="1"/>
    <col min="10" max="10" width="6.42578125" customWidth="1"/>
    <col min="11" max="11" width="2.85546875" customWidth="1"/>
    <col min="12" max="12" width="4.85546875" customWidth="1"/>
    <col min="13" max="13" width="5.7109375" customWidth="1"/>
    <col min="14" max="14" width="6" customWidth="1"/>
    <col min="15" max="15" width="6.85546875" customWidth="1"/>
    <col min="16" max="16" width="5.5703125" customWidth="1"/>
    <col min="17" max="17" width="5.7109375" customWidth="1"/>
    <col min="18" max="18" width="20" customWidth="1"/>
  </cols>
  <sheetData>
    <row r="1" spans="1:18" ht="20.25" x14ac:dyDescent="0.3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</row>
    <row r="2" spans="1:18" ht="20.25" x14ac:dyDescent="0.3">
      <c r="A2" s="210" t="s">
        <v>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</row>
    <row r="3" spans="1:18" ht="20.25" x14ac:dyDescent="0.3">
      <c r="A3" s="198"/>
      <c r="B3" s="198"/>
      <c r="C3" s="198"/>
      <c r="D3" s="198"/>
      <c r="E3" s="198"/>
      <c r="F3" s="198"/>
      <c r="G3" s="198"/>
      <c r="N3" s="198"/>
      <c r="O3" s="198"/>
      <c r="P3" s="198"/>
      <c r="Q3" s="198"/>
      <c r="R3" s="1" t="s">
        <v>79</v>
      </c>
    </row>
    <row r="4" spans="1:18" ht="18" x14ac:dyDescent="0.25">
      <c r="A4" s="2"/>
      <c r="B4" s="3"/>
      <c r="C4" s="3"/>
      <c r="D4" s="4"/>
      <c r="F4" s="5"/>
      <c r="G4" s="5"/>
      <c r="N4" s="5"/>
      <c r="O4" s="5"/>
      <c r="P4" s="5"/>
      <c r="Q4" s="5"/>
      <c r="R4" s="199" t="s">
        <v>2</v>
      </c>
    </row>
    <row r="5" spans="1:18" ht="15.75" x14ac:dyDescent="0.25">
      <c r="A5" s="2"/>
      <c r="B5" s="6"/>
      <c r="C5" s="6"/>
      <c r="D5" s="7"/>
      <c r="F5" s="212"/>
      <c r="G5" s="212"/>
      <c r="N5" s="8"/>
      <c r="O5" s="8"/>
      <c r="R5" s="9" t="s">
        <v>3</v>
      </c>
    </row>
    <row r="6" spans="1:18" ht="20.25" x14ac:dyDescent="0.3">
      <c r="A6" s="10"/>
      <c r="C6"/>
      <c r="D6" s="108" t="s">
        <v>81</v>
      </c>
      <c r="E6" s="83">
        <v>0.75</v>
      </c>
      <c r="F6" s="82" t="s">
        <v>7</v>
      </c>
      <c r="G6" s="10"/>
      <c r="H6" s="210" t="s">
        <v>5</v>
      </c>
      <c r="I6" s="210"/>
      <c r="J6" s="210"/>
      <c r="K6" s="210"/>
      <c r="L6" s="210"/>
      <c r="M6" s="210"/>
      <c r="N6" s="210"/>
      <c r="O6" s="210"/>
      <c r="P6" s="210"/>
      <c r="Q6" s="210"/>
      <c r="R6" s="210"/>
    </row>
    <row r="7" spans="1:18" ht="18.75" x14ac:dyDescent="0.3">
      <c r="A7" s="14"/>
      <c r="B7" s="15"/>
      <c r="C7" s="6"/>
      <c r="D7" s="11"/>
      <c r="E7" s="12"/>
      <c r="F7" s="13"/>
      <c r="G7" s="2"/>
      <c r="H7" s="16"/>
      <c r="I7" s="16"/>
      <c r="J7" s="17"/>
    </row>
    <row r="8" spans="1:18" ht="15.75" x14ac:dyDescent="0.25">
      <c r="A8" s="2"/>
      <c r="B8" s="18"/>
      <c r="C8" s="19" t="s">
        <v>8</v>
      </c>
      <c r="D8" s="20" t="s">
        <v>40</v>
      </c>
      <c r="E8" s="21"/>
      <c r="F8" s="2"/>
      <c r="G8" s="2"/>
      <c r="H8" s="22"/>
      <c r="I8" s="22"/>
      <c r="J8" s="17"/>
    </row>
    <row r="9" spans="1:18" x14ac:dyDescent="0.25">
      <c r="A9" s="215" t="s">
        <v>10</v>
      </c>
      <c r="B9" s="213" t="s">
        <v>11</v>
      </c>
      <c r="C9" s="207" t="s">
        <v>41</v>
      </c>
      <c r="D9" s="213" t="s">
        <v>13</v>
      </c>
      <c r="E9" s="215" t="s">
        <v>42</v>
      </c>
      <c r="F9" s="215" t="s">
        <v>15</v>
      </c>
      <c r="G9" s="215" t="s">
        <v>43</v>
      </c>
      <c r="H9" s="224" t="s">
        <v>44</v>
      </c>
      <c r="I9" s="225"/>
      <c r="J9" s="225"/>
      <c r="K9" s="225"/>
      <c r="L9" s="225"/>
      <c r="M9" s="225"/>
      <c r="N9" s="226"/>
      <c r="O9" s="215" t="s">
        <v>17</v>
      </c>
      <c r="P9" s="213" t="s">
        <v>18</v>
      </c>
      <c r="Q9" s="213" t="s">
        <v>19</v>
      </c>
      <c r="R9" s="227" t="s">
        <v>20</v>
      </c>
    </row>
    <row r="10" spans="1:18" x14ac:dyDescent="0.25">
      <c r="A10" s="220"/>
      <c r="B10" s="222"/>
      <c r="C10" s="223"/>
      <c r="D10" s="222"/>
      <c r="E10" s="222"/>
      <c r="F10" s="222"/>
      <c r="G10" s="222"/>
      <c r="H10" s="230">
        <v>1</v>
      </c>
      <c r="I10" s="207">
        <v>2</v>
      </c>
      <c r="J10" s="207">
        <v>3</v>
      </c>
      <c r="K10" s="151"/>
      <c r="L10" s="207">
        <v>4</v>
      </c>
      <c r="M10" s="207">
        <v>5</v>
      </c>
      <c r="N10" s="207">
        <v>6</v>
      </c>
      <c r="O10" s="220"/>
      <c r="P10" s="222"/>
      <c r="Q10" s="222"/>
      <c r="R10" s="228"/>
    </row>
    <row r="11" spans="1:18" x14ac:dyDescent="0.25">
      <c r="A11" s="221"/>
      <c r="B11" s="214"/>
      <c r="C11" s="208"/>
      <c r="D11" s="214"/>
      <c r="E11" s="214"/>
      <c r="F11" s="214"/>
      <c r="G11" s="214"/>
      <c r="H11" s="231"/>
      <c r="I11" s="208"/>
      <c r="J11" s="208"/>
      <c r="K11" s="152"/>
      <c r="L11" s="208"/>
      <c r="M11" s="208"/>
      <c r="N11" s="208"/>
      <c r="O11" s="221"/>
      <c r="P11" s="214"/>
      <c r="Q11" s="214"/>
      <c r="R11" s="229"/>
    </row>
    <row r="12" spans="1:18" x14ac:dyDescent="0.25">
      <c r="A12" s="111">
        <v>1</v>
      </c>
      <c r="B12" s="78">
        <v>160</v>
      </c>
      <c r="C12" s="26" t="str">
        <f>IF(B12=0," ",VLOOKUP(B12,[1]Женщины!B$1:H$65536,2,FALSE))</f>
        <v>Бучельникова Марина</v>
      </c>
      <c r="D12" s="27" t="str">
        <f>IF(B12=0," ",VLOOKUP($B12,[1]Женщины!$B$1:$H$65536,3,FALSE))</f>
        <v>08.02.1994</v>
      </c>
      <c r="E12" s="25" t="str">
        <f>IF(B12=0," ",IF(VLOOKUP($B12,[1]Женщины!$B$1:$H$65536,4,FALSE)=0," ",VLOOKUP($B12,[1]Женщины!$B$1:$H$65536,4,FALSE)))</f>
        <v>МС</v>
      </c>
      <c r="F12" s="26" t="str">
        <f>IF(B12=0," ",VLOOKUP($B12,[1]Женщины!$B$1:$H$65536,5,FALSE))</f>
        <v>Москва</v>
      </c>
      <c r="G12" s="26" t="str">
        <f>IF(B12=0," ",VLOOKUP($B12,[1]Женщины!$B$1:$H$65536,6,FALSE))</f>
        <v xml:space="preserve">Москва, РГУФКСМиТ </v>
      </c>
      <c r="H12" s="110">
        <v>6.1</v>
      </c>
      <c r="I12" s="110" t="s">
        <v>45</v>
      </c>
      <c r="J12" s="110">
        <v>6.06</v>
      </c>
      <c r="K12" s="167">
        <v>8</v>
      </c>
      <c r="L12" s="110">
        <v>6.27</v>
      </c>
      <c r="M12" s="110">
        <v>6.4</v>
      </c>
      <c r="N12" s="110" t="s">
        <v>45</v>
      </c>
      <c r="O12" s="133">
        <f t="shared" ref="O12:O26" si="0">MAX(H12:J12,L12:N12)</f>
        <v>6.4</v>
      </c>
      <c r="P12" s="25" t="s">
        <v>75</v>
      </c>
      <c r="Q12" s="25" t="s">
        <v>76</v>
      </c>
      <c r="R12" s="26" t="str">
        <f>IF(B12=0," ",VLOOKUP($B12,[1]Женщины!$B$1:$H$65536,7,FALSE))</f>
        <v>Павлов В.И.</v>
      </c>
    </row>
    <row r="13" spans="1:18" x14ac:dyDescent="0.25">
      <c r="A13" s="24">
        <v>2</v>
      </c>
      <c r="B13" s="78">
        <v>33</v>
      </c>
      <c r="C13" s="26" t="str">
        <f>IF(B13=0," ",VLOOKUP(B13,[1]Женщины!B$1:H$65536,2,FALSE))</f>
        <v>Ерёмина Анастасия</v>
      </c>
      <c r="D13" s="27" t="str">
        <f>IF(B13=0," ",VLOOKUP($B13,[1]Женщины!$B$1:$H$65536,3,FALSE))</f>
        <v>13.05.1993</v>
      </c>
      <c r="E13" s="25" t="str">
        <f>IF(B13=0," ",IF(VLOOKUP($B13,[1]Женщины!$B$1:$H$65536,4,FALSE)=0," ",VLOOKUP($B13,[1]Женщины!$B$1:$H$65536,4,FALSE)))</f>
        <v>МС</v>
      </c>
      <c r="F13" s="26" t="str">
        <f>IF(B13=0," ",VLOOKUP($B13,[1]Женщины!$B$1:$H$65536,5,FALSE))</f>
        <v>Приморский край</v>
      </c>
      <c r="G13" s="26" t="str">
        <f>IF(B13=0," ",VLOOKUP($B13,[1]Женщины!$B$1:$H$65536,6,FALSE))</f>
        <v>Владивосток, ДВФУ</v>
      </c>
      <c r="H13" s="110" t="s">
        <v>45</v>
      </c>
      <c r="I13" s="110">
        <v>6.02</v>
      </c>
      <c r="J13" s="110" t="s">
        <v>45</v>
      </c>
      <c r="K13" s="167">
        <v>6</v>
      </c>
      <c r="L13" s="110">
        <v>6.06</v>
      </c>
      <c r="M13" s="110">
        <v>6.2</v>
      </c>
      <c r="N13" s="110" t="s">
        <v>45</v>
      </c>
      <c r="O13" s="133">
        <f t="shared" si="0"/>
        <v>6.2</v>
      </c>
      <c r="P13" s="30" t="str">
        <f>IF(O13=0," ",IF(O13&gt;=[1]Разряды!$D$42,[1]Разряды!$D$3,IF(O13&gt;=[1]Разряды!$E$42,[1]Разряды!$E$3,IF(O13&gt;=[1]Разряды!$F$42,[1]Разряды!$F$3,IF(O13&gt;=[1]Разряды!$G$42,[1]Разряды!$G$3,IF(O13&gt;=[1]Разряды!$H$42,[1]Разряды!$H$3,IF(O13&gt;=[1]Разряды!$I$42,[1]Разряды!$I$3,IF(O13&gt;=[1]Разряды!$J$42,[1]Разряды!$J$3,"б/р"))))))))</f>
        <v>кмс</v>
      </c>
      <c r="Q13" s="25">
        <v>13</v>
      </c>
      <c r="R13" s="26" t="str">
        <f>IF(B13=0," ",VLOOKUP($B13,[1]Женщины!$B$1:$H$65536,7,FALSE))</f>
        <v>Кретов В.К.</v>
      </c>
    </row>
    <row r="14" spans="1:18" x14ac:dyDescent="0.25">
      <c r="A14" s="111">
        <v>3</v>
      </c>
      <c r="B14" s="78">
        <v>346</v>
      </c>
      <c r="C14" s="26" t="str">
        <f>IF(B14=0," ",VLOOKUP(B14,[1]Женщины!B$1:H$65536,2,FALSE))</f>
        <v>Самитова Виктория</v>
      </c>
      <c r="D14" s="27" t="str">
        <f>IF(B14=0," ",VLOOKUP($B14,[1]Женщины!$B$1:$H$65536,3,FALSE))</f>
        <v>09.09.1994</v>
      </c>
      <c r="E14" s="25" t="str">
        <f>IF(B14=0," ",IF(VLOOKUP($B14,[1]Женщины!$B$1:$H$65536,4,FALSE)=0," ",VLOOKUP($B14,[1]Женщины!$B$1:$H$65536,4,FALSE)))</f>
        <v>КМС</v>
      </c>
      <c r="F14" s="26" t="str">
        <f>IF(B14=0," ",VLOOKUP($B14,[1]Женщины!$B$1:$H$65536,5,FALSE))</f>
        <v xml:space="preserve">Республика Татарстан </v>
      </c>
      <c r="G14" s="79" t="str">
        <f>IF(B14=0," ",VLOOKUP($B14,[1]Женщины!$B$1:$H$65536,6,FALSE))</f>
        <v xml:space="preserve">Казань, ФГБОУ ВО ПГАФКСиТ </v>
      </c>
      <c r="H14" s="110">
        <v>5.87</v>
      </c>
      <c r="I14" s="110">
        <v>5.75</v>
      </c>
      <c r="J14" s="117">
        <v>6.05</v>
      </c>
      <c r="K14" s="167">
        <v>7</v>
      </c>
      <c r="L14" s="110">
        <v>5.86</v>
      </c>
      <c r="M14" s="110">
        <v>6</v>
      </c>
      <c r="N14" s="110">
        <v>6</v>
      </c>
      <c r="O14" s="133">
        <f t="shared" si="0"/>
        <v>6.05</v>
      </c>
      <c r="P14" s="30" t="str">
        <f>IF(O14=0," ",IF(O14&gt;=[1]Разряды!$D$42,[1]Разряды!$D$3,IF(O14&gt;=[1]Разряды!$E$42,[1]Разряды!$E$3,IF(O14&gt;=[1]Разряды!$F$42,[1]Разряды!$F$3,IF(O14&gt;=[1]Разряды!$G$42,[1]Разряды!$G$3,IF(O14&gt;=[1]Разряды!$H$42,[1]Разряды!$H$3,IF(O14&gt;=[1]Разряды!$I$42,[1]Разряды!$I$3,IF(O14&gt;=[1]Разряды!$J$42,[1]Разряды!$J$3,"б/р"))))))))</f>
        <v>кмс</v>
      </c>
      <c r="Q14" s="25">
        <v>11</v>
      </c>
      <c r="R14" s="26">
        <f>IF(B14=0," ",VLOOKUP($B14,[1]Женщины!$B$1:$H$65536,7,FALSE))</f>
        <v>0</v>
      </c>
    </row>
    <row r="15" spans="1:18" x14ac:dyDescent="0.25">
      <c r="A15" s="25">
        <v>4</v>
      </c>
      <c r="B15" s="78">
        <v>174</v>
      </c>
      <c r="C15" s="26" t="str">
        <f>IF(B15=0," ",VLOOKUP(B15,[1]Женщины!B$1:H$65536,2,FALSE))</f>
        <v>Рябова Анна</v>
      </c>
      <c r="D15" s="27" t="str">
        <f>IF(B15=0," ",VLOOKUP($B15,[1]Женщины!$B$1:$H$65536,3,FALSE))</f>
        <v>21.09.1995</v>
      </c>
      <c r="E15" s="25" t="str">
        <f>IF(B15=0," ",IF(VLOOKUP($B15,[1]Женщины!$B$1:$H$65536,4,FALSE)=0," ",VLOOKUP($B15,[1]Женщины!$B$1:$H$65536,4,FALSE)))</f>
        <v>КМС</v>
      </c>
      <c r="F15" s="26" t="str">
        <f>IF(B15=0," ",VLOOKUP($B15,[1]Женщины!$B$1:$H$65536,5,FALSE))</f>
        <v>Ивановская</v>
      </c>
      <c r="G15" s="26" t="str">
        <f>IF(B15=0," ",VLOOKUP($B15,[1]Женщины!$B$1:$H$65536,6,FALSE))</f>
        <v>Шуя, ШФ ИвГУ</v>
      </c>
      <c r="H15" s="110">
        <v>5.75</v>
      </c>
      <c r="I15" s="110">
        <v>5.67</v>
      </c>
      <c r="J15" s="110">
        <v>5.73</v>
      </c>
      <c r="K15" s="167">
        <v>5</v>
      </c>
      <c r="L15" s="110">
        <v>5.52</v>
      </c>
      <c r="M15" s="110" t="s">
        <v>45</v>
      </c>
      <c r="N15" s="110" t="s">
        <v>45</v>
      </c>
      <c r="O15" s="133">
        <f t="shared" si="0"/>
        <v>5.75</v>
      </c>
      <c r="P15" s="30" t="str">
        <f>IF(O15=0," ",IF(O15&gt;=[1]Разряды!$D$42,[1]Разряды!$D$3,IF(O15&gt;=[1]Разряды!$E$42,[1]Разряды!$E$3,IF(O15&gt;=[1]Разряды!$F$42,[1]Разряды!$F$3,IF(O15&gt;=[1]Разряды!$G$42,[1]Разряды!$G$3,IF(O15&gt;=[1]Разряды!$H$42,[1]Разряды!$H$3,IF(O15&gt;=[1]Разряды!$I$42,[1]Разряды!$I$3,IF(O15&gt;=[1]Разряды!$J$42,[1]Разряды!$J$3,"б/р"))))))))</f>
        <v>1р</v>
      </c>
      <c r="Q15" s="25">
        <v>10</v>
      </c>
      <c r="R15" s="168" t="str">
        <f>IF(B15=0," ",VLOOKUP($B15,[1]Женщины!$B$1:$H$65536,7,FALSE))</f>
        <v>Седова Н.А., Хромцов Н.Е.</v>
      </c>
    </row>
    <row r="16" spans="1:18" x14ac:dyDescent="0.25">
      <c r="A16" s="112">
        <v>5</v>
      </c>
      <c r="B16" s="78">
        <v>91</v>
      </c>
      <c r="C16" s="26" t="str">
        <f>IF(B16=0," ",VLOOKUP(B16,[1]Женщины!B$1:H$65536,2,FALSE))</f>
        <v>Кавешникова Елена</v>
      </c>
      <c r="D16" s="27" t="str">
        <f>IF(B16=0," ",VLOOKUP($B16,[1]Женщины!$B$1:$H$65536,3,FALSE))</f>
        <v>19.02.1998</v>
      </c>
      <c r="E16" s="25" t="str">
        <f>IF(B16=0," ",IF(VLOOKUP($B16,[1]Женщины!$B$1:$H$65536,4,FALSE)=0," ",VLOOKUP($B16,[1]Женщины!$B$1:$H$65536,4,FALSE)))</f>
        <v>КМС</v>
      </c>
      <c r="F16" s="26" t="str">
        <f>IF(B16=0," ",VLOOKUP($B16,[1]Женщины!$B$1:$H$65536,5,FALSE))</f>
        <v>Свердловская</v>
      </c>
      <c r="G16" s="26" t="str">
        <f>IF(B16=0," ",VLOOKUP($B16,[1]Женщины!$B$1:$H$65536,6,FALSE))</f>
        <v>Екатеринбург, УрФУ</v>
      </c>
      <c r="H16" s="110">
        <v>5.61</v>
      </c>
      <c r="I16" s="110">
        <v>5.68</v>
      </c>
      <c r="J16" s="110">
        <v>5.4</v>
      </c>
      <c r="K16" s="167">
        <v>4</v>
      </c>
      <c r="L16" s="110">
        <v>5.72</v>
      </c>
      <c r="M16" s="110">
        <v>5.71</v>
      </c>
      <c r="N16" s="110">
        <v>5.62</v>
      </c>
      <c r="O16" s="133">
        <f t="shared" si="0"/>
        <v>5.72</v>
      </c>
      <c r="P16" s="30" t="str">
        <f>IF(O16=0," ",IF(O16&gt;=[1]Разряды!$D$42,[1]Разряды!$D$3,IF(O16&gt;=[1]Разряды!$E$42,[1]Разряды!$E$3,IF(O16&gt;=[1]Разряды!$F$42,[1]Разряды!$F$3,IF(O16&gt;=[1]Разряды!$G$42,[1]Разряды!$G$3,IF(O16&gt;=[1]Разряды!$H$42,[1]Разряды!$H$3,IF(O16&gt;=[1]Разряды!$I$42,[1]Разряды!$I$3,IF(O16&gt;=[1]Разряды!$J$42,[1]Разряды!$J$3,"б/р"))))))))</f>
        <v>1р</v>
      </c>
      <c r="Q16" s="25" t="s">
        <v>25</v>
      </c>
      <c r="R16" s="79" t="str">
        <f>IF(B16=0," ",VLOOKUP($B16,[1]Женщины!$B$1:$H$65536,7,FALSE))</f>
        <v>Кавешниковы Б.В., В.Т.</v>
      </c>
    </row>
    <row r="17" spans="1:18" x14ac:dyDescent="0.25">
      <c r="A17" s="25">
        <v>6</v>
      </c>
      <c r="B17" s="78">
        <v>23</v>
      </c>
      <c r="C17" s="26" t="str">
        <f>IF(B17=0," ",VLOOKUP(B17,[1]Женщины!B$1:H$65536,2,FALSE))</f>
        <v>Кузовкина Наталья</v>
      </c>
      <c r="D17" s="27" t="str">
        <f>IF(B17=0," ",VLOOKUP($B17,[1]Женщины!$B$1:$H$65536,3,FALSE))</f>
        <v>03.12.1998</v>
      </c>
      <c r="E17" s="25" t="str">
        <f>IF(B17=0," ",IF(VLOOKUP($B17,[1]Женщины!$B$1:$H$65536,4,FALSE)=0," ",VLOOKUP($B17,[1]Женщины!$B$1:$H$65536,4,FALSE)))</f>
        <v>1р</v>
      </c>
      <c r="F17" s="26" t="str">
        <f>IF(B17=0," ",VLOOKUP($B17,[1]Женщины!$B$1:$H$65536,5,FALSE))</f>
        <v>Приморский край</v>
      </c>
      <c r="G17" s="26" t="str">
        <f>IF(B17=0," ",VLOOKUP($B17,[1]Женщины!$B$1:$H$65536,6,FALSE))</f>
        <v>Владивосток, ДВФУ</v>
      </c>
      <c r="H17" s="110">
        <v>5.62</v>
      </c>
      <c r="I17" s="110">
        <v>5.65</v>
      </c>
      <c r="J17" s="110">
        <v>5.58</v>
      </c>
      <c r="K17" s="167">
        <v>3</v>
      </c>
      <c r="L17" s="110">
        <v>5.67</v>
      </c>
      <c r="M17" s="110" t="s">
        <v>45</v>
      </c>
      <c r="N17" s="110">
        <v>5.58</v>
      </c>
      <c r="O17" s="133">
        <f t="shared" si="0"/>
        <v>5.67</v>
      </c>
      <c r="P17" s="30" t="str">
        <f>IF(O17=0," ",IF(O17&gt;=[1]Разряды!$D$42,[1]Разряды!$D$3,IF(O17&gt;=[1]Разряды!$E$42,[1]Разряды!$E$3,IF(O17&gt;=[1]Разряды!$F$42,[1]Разряды!$F$3,IF(O17&gt;=[1]Разряды!$G$42,[1]Разряды!$G$3,IF(O17&gt;=[1]Разряды!$H$42,[1]Разряды!$H$3,IF(O17&gt;=[1]Разряды!$I$42,[1]Разряды!$I$3,IF(O17&gt;=[1]Разряды!$J$42,[1]Разряды!$J$3,"б/р"))))))))</f>
        <v>1р</v>
      </c>
      <c r="Q17" s="25">
        <v>9</v>
      </c>
      <c r="R17" s="79" t="str">
        <f>IF(B17=0," ",VLOOKUP($B17,[1]Женщины!$B$1:$H$65536,7,FALSE))</f>
        <v>Кузина Т.Н., Загинай Ю.А.</v>
      </c>
    </row>
    <row r="18" spans="1:18" x14ac:dyDescent="0.25">
      <c r="A18" s="112">
        <v>7</v>
      </c>
      <c r="B18" s="78">
        <v>109</v>
      </c>
      <c r="C18" s="26" t="str">
        <f>IF(B18=0," ",VLOOKUP(B18,[1]Женщины!B$1:H$65536,2,FALSE))</f>
        <v>Агапова Алена</v>
      </c>
      <c r="D18" s="27" t="str">
        <f>IF(B18=0," ",VLOOKUP($B18,[1]Женщины!$B$1:$H$65536,3,FALSE))</f>
        <v>21.02.1998</v>
      </c>
      <c r="E18" s="25" t="str">
        <f>IF(B18=0," ",IF(VLOOKUP($B18,[1]Женщины!$B$1:$H$65536,4,FALSE)=0," ",VLOOKUP($B18,[1]Женщины!$B$1:$H$65536,4,FALSE)))</f>
        <v>КМС</v>
      </c>
      <c r="F18" s="26" t="str">
        <f>IF(B18=0," ",VLOOKUP($B18,[1]Женщины!$B$1:$H$65536,5,FALSE))</f>
        <v>Московская</v>
      </c>
      <c r="G18" s="26" t="str">
        <f>IF(B18=0," ",VLOOKUP($B18,[1]Женщины!$B$1:$H$65536,6,FALSE))</f>
        <v>Малаховка, МГАФК</v>
      </c>
      <c r="H18" s="110">
        <v>5.6</v>
      </c>
      <c r="I18" s="110">
        <v>5.15</v>
      </c>
      <c r="J18" s="110" t="s">
        <v>45</v>
      </c>
      <c r="K18" s="167">
        <v>1</v>
      </c>
      <c r="L18" s="110" t="s">
        <v>45</v>
      </c>
      <c r="M18" s="110">
        <v>5.42</v>
      </c>
      <c r="N18" s="110">
        <v>5.4</v>
      </c>
      <c r="O18" s="133">
        <f t="shared" si="0"/>
        <v>5.6</v>
      </c>
      <c r="P18" s="30" t="str">
        <f>IF(O18=0," ",IF(O18&gt;=[1]Разряды!$D$42,[1]Разряды!$D$3,IF(O18&gt;=[1]Разряды!$E$42,[1]Разряды!$E$3,IF(O18&gt;=[1]Разряды!$F$42,[1]Разряды!$F$3,IF(O18&gt;=[1]Разряды!$G$42,[1]Разряды!$G$3,IF(O18&gt;=[1]Разряды!$H$42,[1]Разряды!$H$3,IF(O18&gt;=[1]Разряды!$I$42,[1]Разряды!$I$3,IF(O18&gt;=[1]Разряды!$J$42,[1]Разряды!$J$3,"б/р"))))))))</f>
        <v>1р</v>
      </c>
      <c r="Q18" s="25">
        <v>8</v>
      </c>
      <c r="R18" s="79" t="str">
        <f>IF(B18=0," ",VLOOKUP($B18,[1]Женщины!$B$1:$H$65536,7,FALSE))</f>
        <v>Иванов Е.В., Иванова Г.Ф.</v>
      </c>
    </row>
    <row r="19" spans="1:18" x14ac:dyDescent="0.25">
      <c r="A19" s="25">
        <v>8</v>
      </c>
      <c r="B19" s="78">
        <v>273</v>
      </c>
      <c r="C19" s="26" t="str">
        <f>IF(B19=0," ",VLOOKUP(B19,[1]Женщины!B$1:H$65536,2,FALSE))</f>
        <v>Сергеян Диана</v>
      </c>
      <c r="D19" s="27" t="str">
        <f>IF(B19=0," ",VLOOKUP($B19,[1]Женщины!$B$1:$H$65536,3,FALSE))</f>
        <v>24.10.1999</v>
      </c>
      <c r="E19" s="25" t="str">
        <f>IF(B19=0," ",IF(VLOOKUP($B19,[1]Женщины!$B$1:$H$65536,4,FALSE)=0," ",VLOOKUP($B19,[1]Женщины!$B$1:$H$65536,4,FALSE)))</f>
        <v>КМС</v>
      </c>
      <c r="F19" s="26" t="str">
        <f>IF(B19=0," ",VLOOKUP($B19,[1]Женщины!$B$1:$H$65536,5,FALSE))</f>
        <v>Ивановская</v>
      </c>
      <c r="G19" s="26" t="str">
        <f>IF(B19=0," ",VLOOKUP($B19,[1]Женщины!$B$1:$H$65536,6,FALSE))</f>
        <v xml:space="preserve">Иваново, ИГХТУ </v>
      </c>
      <c r="H19" s="110">
        <v>5.6</v>
      </c>
      <c r="I19" s="110">
        <v>5.25</v>
      </c>
      <c r="J19" s="110" t="s">
        <v>45</v>
      </c>
      <c r="K19" s="167">
        <v>2</v>
      </c>
      <c r="L19" s="117">
        <v>5.4</v>
      </c>
      <c r="M19" s="110">
        <v>5.4</v>
      </c>
      <c r="N19" s="110">
        <v>5.37</v>
      </c>
      <c r="O19" s="133">
        <f t="shared" si="0"/>
        <v>5.6</v>
      </c>
      <c r="P19" s="30" t="str">
        <f>IF(O19=0," ",IF(O19&gt;=[1]Разряды!$D$42,[1]Разряды!$D$3,IF(O19&gt;=[1]Разряды!$E$42,[1]Разряды!$E$3,IF(O19&gt;=[1]Разряды!$F$42,[1]Разряды!$F$3,IF(O19&gt;=[1]Разряды!$G$42,[1]Разряды!$G$3,IF(O19&gt;=[1]Разряды!$H$42,[1]Разряды!$H$3,IF(O19&gt;=[1]Разряды!$I$42,[1]Разряды!$I$3,IF(O19&gt;=[1]Разряды!$J$42,[1]Разряды!$J$3,"б/р"))))))))</f>
        <v>1р</v>
      </c>
      <c r="Q19" s="25">
        <v>7</v>
      </c>
      <c r="R19" s="26" t="str">
        <f>IF(B19=0," ",VLOOKUP($B19,[1]Женщины!$B$1:$H$65536,7,FALSE))</f>
        <v>Скобцов А.Ф.</v>
      </c>
    </row>
    <row r="20" spans="1:18" x14ac:dyDescent="0.25">
      <c r="A20" s="112">
        <v>9</v>
      </c>
      <c r="B20" s="78">
        <v>318</v>
      </c>
      <c r="C20" s="26" t="str">
        <f>IF(B20=0," ",VLOOKUP(B20,[1]Женщины!B$1:H$65536,2,FALSE))</f>
        <v>Васильченко Надежда</v>
      </c>
      <c r="D20" s="27" t="str">
        <f>IF(B20=0," ",VLOOKUP($B20,[1]Женщины!$B$1:$H$65536,3,FALSE))</f>
        <v>25.10.1994</v>
      </c>
      <c r="E20" s="25" t="str">
        <f>IF(B20=0," ",IF(VLOOKUP($B20,[1]Женщины!$B$1:$H$65536,4,FALSE)=0," ",VLOOKUP($B20,[1]Женщины!$B$1:$H$65536,4,FALSE)))</f>
        <v>КМС</v>
      </c>
      <c r="F20" s="26" t="str">
        <f>IF(B20=0," ",VLOOKUP($B20,[1]Женщины!$B$1:$H$65536,5,FALSE))</f>
        <v xml:space="preserve">Калининградская </v>
      </c>
      <c r="G20" s="26" t="str">
        <f>IF(B20=0," ",VLOOKUP($B20,[1]Женщины!$B$1:$H$65536,6,FALSE))</f>
        <v xml:space="preserve">Калининград, КГТУ  </v>
      </c>
      <c r="H20" s="110">
        <v>5.43</v>
      </c>
      <c r="I20" s="110">
        <v>5.49</v>
      </c>
      <c r="J20" s="117">
        <v>5.36</v>
      </c>
      <c r="K20" s="167"/>
      <c r="L20" s="110"/>
      <c r="M20" s="110"/>
      <c r="N20" s="110"/>
      <c r="O20" s="133">
        <f t="shared" si="0"/>
        <v>5.49</v>
      </c>
      <c r="P20" s="30" t="str">
        <f>IF(O20=0," ",IF(O20&gt;=[1]Разряды!$D$42,[1]Разряды!$D$3,IF(O20&gt;=[1]Разряды!$E$42,[1]Разряды!$E$3,IF(O20&gt;=[1]Разряды!$F$42,[1]Разряды!$F$3,IF(O20&gt;=[1]Разряды!$G$42,[1]Разряды!$G$3,IF(O20&gt;=[1]Разряды!$H$42,[1]Разряды!$H$3,IF(O20&gt;=[1]Разряды!$I$42,[1]Разряды!$I$3,IF(O20&gt;=[1]Разряды!$J$42,[1]Разряды!$J$3,"б/р"))))))))</f>
        <v>2р</v>
      </c>
      <c r="Q20" s="25">
        <v>6</v>
      </c>
      <c r="R20" s="26" t="str">
        <f>IF(B20=0," ",VLOOKUP($B20,[1]Женщины!$B$1:$H$65536,7,FALSE))</f>
        <v>Балашовы С.Г., В.А.</v>
      </c>
    </row>
    <row r="21" spans="1:18" x14ac:dyDescent="0.25">
      <c r="A21" s="25">
        <v>10</v>
      </c>
      <c r="B21" s="78">
        <v>179</v>
      </c>
      <c r="C21" s="26" t="str">
        <f>IF(B21=0," ",VLOOKUP(B21,[1]Женщины!B$1:H$65536,2,FALSE))</f>
        <v>Долинина Валентина</v>
      </c>
      <c r="D21" s="27" t="str">
        <f>IF(B21=0," ",VLOOKUP($B21,[1]Женщины!$B$1:$H$65536,3,FALSE))</f>
        <v>25.02.1998</v>
      </c>
      <c r="E21" s="25" t="str">
        <f>IF(B21=0," ",IF(VLOOKUP($B21,[1]Женщины!$B$1:$H$65536,4,FALSE)=0," ",VLOOKUP($B21,[1]Женщины!$B$1:$H$65536,4,FALSE)))</f>
        <v>КМС</v>
      </c>
      <c r="F21" s="26" t="str">
        <f>IF(B21=0," ",VLOOKUP($B21,[1]Женщины!$B$1:$H$65536,5,FALSE))</f>
        <v>Нижегородская</v>
      </c>
      <c r="G21" s="168" t="str">
        <f>IF(B21=0," ",VLOOKUP($B21,[1]Женщины!$B$1:$H$65536,6,FALSE))</f>
        <v>Нижний Новгород, НИУ филиала РАНХиГС</v>
      </c>
      <c r="H21" s="110">
        <v>5.46</v>
      </c>
      <c r="I21" s="110" t="s">
        <v>45</v>
      </c>
      <c r="J21" s="110">
        <v>5.45</v>
      </c>
      <c r="K21" s="167"/>
      <c r="L21" s="110"/>
      <c r="M21" s="110"/>
      <c r="N21" s="110"/>
      <c r="O21" s="133">
        <f t="shared" si="0"/>
        <v>5.46</v>
      </c>
      <c r="P21" s="30" t="str">
        <f>IF(O21=0," ",IF(O21&gt;=[1]Разряды!$D$42,[1]Разряды!$D$3,IF(O21&gt;=[1]Разряды!$E$42,[1]Разряды!$E$3,IF(O21&gt;=[1]Разряды!$F$42,[1]Разряды!$F$3,IF(O21&gt;=[1]Разряды!$G$42,[1]Разряды!$G$3,IF(O21&gt;=[1]Разряды!$H$42,[1]Разряды!$H$3,IF(O21&gt;=[1]Разряды!$I$42,[1]Разряды!$I$3,IF(O21&gt;=[1]Разряды!$J$42,[1]Разряды!$J$3,"б/р"))))))))</f>
        <v>2р</v>
      </c>
      <c r="Q21" s="25">
        <v>5</v>
      </c>
      <c r="R21" s="168" t="str">
        <f>IF(B21=0," ",VLOOKUP($B21,[1]Женщины!$B$1:$H$65536,7,FALSE))</f>
        <v>Герасимов А.В., Строева Ю.К.</v>
      </c>
    </row>
    <row r="22" spans="1:18" x14ac:dyDescent="0.25">
      <c r="A22" s="112">
        <v>11</v>
      </c>
      <c r="B22" s="78">
        <v>317</v>
      </c>
      <c r="C22" s="26" t="str">
        <f>IF(B22=0," ",VLOOKUP(B22,[1]Женщины!B$1:H$65536,2,FALSE))</f>
        <v>Боренко Виктория</v>
      </c>
      <c r="D22" s="27" t="str">
        <f>IF(B22=0," ",VLOOKUP($B22,[1]Женщины!$B$1:$H$65536,3,FALSE))</f>
        <v>12.0.1997</v>
      </c>
      <c r="E22" s="25" t="str">
        <f>IF(B22=0," ",IF(VLOOKUP($B22,[1]Женщины!$B$1:$H$65536,4,FALSE)=0," ",VLOOKUP($B22,[1]Женщины!$B$1:$H$65536,4,FALSE)))</f>
        <v>2р</v>
      </c>
      <c r="F22" s="26" t="str">
        <f>IF(B22=0," ",VLOOKUP($B22,[1]Женщины!$B$1:$H$65536,5,FALSE))</f>
        <v xml:space="preserve">Калининградская </v>
      </c>
      <c r="G22" s="42" t="str">
        <f>IF(B22=0," ",VLOOKUP($B22,[1]Женщины!$B$1:$H$65536,6,FALSE))</f>
        <v xml:space="preserve">Калининград, КГТУ  </v>
      </c>
      <c r="H22" s="110">
        <v>5.24</v>
      </c>
      <c r="I22" s="110" t="s">
        <v>45</v>
      </c>
      <c r="J22" s="117">
        <v>5.04</v>
      </c>
      <c r="K22" s="167"/>
      <c r="L22" s="117"/>
      <c r="M22" s="117"/>
      <c r="N22" s="110"/>
      <c r="O22" s="133">
        <f t="shared" si="0"/>
        <v>5.24</v>
      </c>
      <c r="P22" s="30" t="str">
        <f>IF(O22=0," ",IF(O22&gt;=[1]Разряды!$D$42,[1]Разряды!$D$3,IF(O22&gt;=[1]Разряды!$E$42,[1]Разряды!$E$3,IF(O22&gt;=[1]Разряды!$F$42,[1]Разряды!$F$3,IF(O22&gt;=[1]Разряды!$G$42,[1]Разряды!$G$3,IF(O22&gt;=[1]Разряды!$H$42,[1]Разряды!$H$3,IF(O22&gt;=[1]Разряды!$I$42,[1]Разряды!$I$3,IF(O22&gt;=[1]Разряды!$J$42,[1]Разряды!$J$3,"б/р"))))))))</f>
        <v>2р</v>
      </c>
      <c r="Q22" s="25">
        <v>4</v>
      </c>
      <c r="R22" s="79" t="str">
        <f>IF(B22=0," ",VLOOKUP($B22,[1]Женщины!$B$1:$H$65536,7,FALSE))</f>
        <v>Балашовы С.Г., В.А.</v>
      </c>
    </row>
    <row r="23" spans="1:18" x14ac:dyDescent="0.25">
      <c r="A23" s="25">
        <v>12</v>
      </c>
      <c r="B23" s="78">
        <v>251</v>
      </c>
      <c r="C23" s="26" t="str">
        <f>IF(B23=0," ",VLOOKUP(B23,[1]Женщины!B$1:H$65536,2,FALSE))</f>
        <v>Вьюнкова Анастасия</v>
      </c>
      <c r="D23" s="27" t="str">
        <f>IF(B23=0," ",VLOOKUP($B23,[1]Женщины!$B$1:$H$65536,3,FALSE))</f>
        <v>23.03.1997</v>
      </c>
      <c r="E23" s="25" t="str">
        <f>IF(B23=0," ",IF(VLOOKUP($B23,[1]Женщины!$B$1:$H$65536,4,FALSE)=0," ",VLOOKUP($B23,[1]Женщины!$B$1:$H$65536,4,FALSE)))</f>
        <v>1р</v>
      </c>
      <c r="F23" s="26" t="str">
        <f>IF(B23=0," ",VLOOKUP($B23,[1]Женщины!$B$1:$H$65536,5,FALSE))</f>
        <v xml:space="preserve">Ивановская </v>
      </c>
      <c r="G23" s="79" t="str">
        <f>IF(B23=0," ",VLOOKUP($B23,[1]Женщины!$B$1:$H$65536,6,FALSE))</f>
        <v xml:space="preserve">Иваново, ИГЭУ им. В.И. Ленина </v>
      </c>
      <c r="H23" s="110">
        <v>5.22</v>
      </c>
      <c r="I23" s="110">
        <v>5.23</v>
      </c>
      <c r="J23" s="110">
        <v>5.0599999999999996</v>
      </c>
      <c r="K23" s="167"/>
      <c r="L23" s="110"/>
      <c r="M23" s="110"/>
      <c r="N23" s="110"/>
      <c r="O23" s="133">
        <f t="shared" si="0"/>
        <v>5.23</v>
      </c>
      <c r="P23" s="30" t="str">
        <f>IF(O23=0," ",IF(O23&gt;=[1]Разряды!$D$42,[1]Разряды!$D$3,IF(O23&gt;=[1]Разряды!$E$42,[1]Разряды!$E$3,IF(O23&gt;=[1]Разряды!$F$42,[1]Разряды!$F$3,IF(O23&gt;=[1]Разряды!$G$42,[1]Разряды!$G$3,IF(O23&gt;=[1]Разряды!$H$42,[1]Разряды!$H$3,IF(O23&gt;=[1]Разряды!$I$42,[1]Разряды!$I$3,IF(O23&gt;=[1]Разряды!$J$42,[1]Разряды!$J$3,"б/р"))))))))</f>
        <v>2р</v>
      </c>
      <c r="Q23" s="25">
        <v>3</v>
      </c>
      <c r="R23" s="168" t="str">
        <f>IF(B23=0," ",VLOOKUP($B23,[1]Женщины!$B$1:$H$65536,7,FALSE))</f>
        <v>Чахунов Е.И., Иванченко С.Д</v>
      </c>
    </row>
    <row r="24" spans="1:18" x14ac:dyDescent="0.25">
      <c r="A24" s="112">
        <v>13</v>
      </c>
      <c r="B24" s="78">
        <v>110</v>
      </c>
      <c r="C24" s="26" t="str">
        <f>IF(B24=0," ",VLOOKUP(B24,[1]Женщины!B$1:H$65536,2,FALSE))</f>
        <v>Елисеева Александра</v>
      </c>
      <c r="D24" s="27" t="str">
        <f>IF(B24=0," ",VLOOKUP($B24,[1]Женщины!$B$1:$H$65536,3,FALSE))</f>
        <v>20.02.1996</v>
      </c>
      <c r="E24" s="25" t="str">
        <f>IF(B24=0," ",IF(VLOOKUP($B24,[1]Женщины!$B$1:$H$65536,4,FALSE)=0," ",VLOOKUP($B24,[1]Женщины!$B$1:$H$65536,4,FALSE)))</f>
        <v>КМС</v>
      </c>
      <c r="F24" s="26" t="str">
        <f>IF(B24=0," ",VLOOKUP($B24,[1]Женщины!$B$1:$H$65536,5,FALSE))</f>
        <v>Московская</v>
      </c>
      <c r="G24" s="42" t="str">
        <f>IF(B24=0," ",VLOOKUP($B24,[1]Женщины!$B$1:$H$65536,6,FALSE))</f>
        <v>Малаховка, МГАФК</v>
      </c>
      <c r="H24" s="110" t="s">
        <v>45</v>
      </c>
      <c r="I24" s="110">
        <v>5.13</v>
      </c>
      <c r="J24" s="117">
        <v>3.51</v>
      </c>
      <c r="K24" s="167"/>
      <c r="L24" s="117"/>
      <c r="M24" s="110"/>
      <c r="N24" s="110"/>
      <c r="O24" s="133">
        <f t="shared" si="0"/>
        <v>5.13</v>
      </c>
      <c r="P24" s="30" t="str">
        <f>IF(O24=0," ",IF(O24&gt;=[1]Разряды!$D$42,[1]Разряды!$D$3,IF(O24&gt;=[1]Разряды!$E$42,[1]Разряды!$E$3,IF(O24&gt;=[1]Разряды!$F$42,[1]Разряды!$F$3,IF(O24&gt;=[1]Разряды!$G$42,[1]Разряды!$G$3,IF(O24&gt;=[1]Разряды!$H$42,[1]Разряды!$H$3,IF(O24&gt;=[1]Разряды!$I$42,[1]Разряды!$I$3,IF(O24&gt;=[1]Разряды!$J$42,[1]Разряды!$J$3,"б/р"))))))))</f>
        <v>3р</v>
      </c>
      <c r="Q24" s="25">
        <v>0</v>
      </c>
      <c r="R24" s="168" t="str">
        <f>IF(B24=0," ",VLOOKUP($B24,[1]Женщины!$B$1:$H$65536,7,FALSE))</f>
        <v>Иванов Е.В., Иванова Г.Ф.</v>
      </c>
    </row>
    <row r="25" spans="1:18" x14ac:dyDescent="0.25">
      <c r="A25" s="25">
        <v>14</v>
      </c>
      <c r="B25" s="78">
        <v>126</v>
      </c>
      <c r="C25" s="26" t="str">
        <f>IF(B25=0," ",VLOOKUP(B25,[1]Женщины!B$1:H$65536,2,FALSE))</f>
        <v>Максимова Валерия</v>
      </c>
      <c r="D25" s="27" t="str">
        <f>IF(B25=0," ",VLOOKUP($B25,[1]Женщины!$B$1:$H$65536,3,FALSE))</f>
        <v>01.09.1996</v>
      </c>
      <c r="E25" s="25" t="str">
        <f>IF(B25=0," ",IF(VLOOKUP($B25,[1]Женщины!$B$1:$H$65536,4,FALSE)=0," ",VLOOKUP($B25,[1]Женщины!$B$1:$H$65536,4,FALSE)))</f>
        <v>КМС</v>
      </c>
      <c r="F25" s="26" t="str">
        <f>IF(B25=0," ",VLOOKUP($B25,[1]Женщины!$B$1:$H$65536,5,FALSE))</f>
        <v>Тамбовская</v>
      </c>
      <c r="G25" s="26" t="str">
        <f>IF(B25=0," ",VLOOKUP($B25,[1]Женщины!$B$1:$H$65536,6,FALSE))</f>
        <v>Тамбов, ТГТУ</v>
      </c>
      <c r="H25" s="110">
        <v>4.8899999999999997</v>
      </c>
      <c r="I25" s="110">
        <v>4.76</v>
      </c>
      <c r="J25" s="110">
        <v>5</v>
      </c>
      <c r="K25" s="167"/>
      <c r="L25" s="110"/>
      <c r="M25" s="110"/>
      <c r="N25" s="110"/>
      <c r="O25" s="133">
        <f t="shared" si="0"/>
        <v>5</v>
      </c>
      <c r="P25" s="30" t="str">
        <f>IF(O25=0," ",IF(O25&gt;=[1]Разряды!$D$42,[1]Разряды!$D$3,IF(O25&gt;=[1]Разряды!$E$42,[1]Разряды!$E$3,IF(O25&gt;=[1]Разряды!$F$42,[1]Разряды!$F$3,IF(O25&gt;=[1]Разряды!$G$42,[1]Разряды!$G$3,IF(O25&gt;=[1]Разряды!$H$42,[1]Разряды!$H$3,IF(O25&gt;=[1]Разряды!$I$42,[1]Разряды!$I$3,IF(O25&gt;=[1]Разряды!$J$42,[1]Разряды!$J$3,"б/р"))))))))</f>
        <v>3р</v>
      </c>
      <c r="Q25" s="25" t="s">
        <v>25</v>
      </c>
      <c r="R25" s="26" t="str">
        <f>IF(B25=0," ",VLOOKUP($B25,[1]Женщины!$B$1:$H$65536,7,FALSE))</f>
        <v>Иванов А.Н.</v>
      </c>
    </row>
    <row r="26" spans="1:18" x14ac:dyDescent="0.25">
      <c r="A26" s="112">
        <v>15</v>
      </c>
      <c r="B26" s="78">
        <v>286</v>
      </c>
      <c r="C26" s="26" t="str">
        <f>IF(B26=0," ",VLOOKUP(B26,[1]Женщины!B$1:H$65536,2,FALSE))</f>
        <v>Дасаева Диана</v>
      </c>
      <c r="D26" s="27" t="str">
        <f>IF(B26=0," ",VLOOKUP($B26,[1]Женщины!$B$1:$H$65536,3,FALSE))</f>
        <v>19.03.1997</v>
      </c>
      <c r="E26" s="25" t="str">
        <f>IF(B26=0," ",IF(VLOOKUP($B26,[1]Женщины!$B$1:$H$65536,4,FALSE)=0," ",VLOOKUP($B26,[1]Женщины!$B$1:$H$65536,4,FALSE)))</f>
        <v>КМС</v>
      </c>
      <c r="F26" s="26" t="str">
        <f>IF(B26=0," ",VLOOKUP($B26,[1]Женщины!$B$1:$H$65536,5,FALSE))</f>
        <v>Республика Татарстан</v>
      </c>
      <c r="G26" s="26" t="str">
        <f>IF(B26=0," ",VLOOKUP($B26,[1]Женщины!$B$1:$H$65536,6,FALSE))</f>
        <v xml:space="preserve">Казань, КНИТУ-КАИ </v>
      </c>
      <c r="H26" s="110">
        <v>4.9000000000000004</v>
      </c>
      <c r="I26" s="110">
        <v>4.9400000000000004</v>
      </c>
      <c r="J26" s="117">
        <v>4.92</v>
      </c>
      <c r="K26" s="167"/>
      <c r="L26" s="110"/>
      <c r="M26" s="110"/>
      <c r="N26" s="110"/>
      <c r="O26" s="133">
        <f t="shared" si="0"/>
        <v>4.9400000000000004</v>
      </c>
      <c r="P26" s="30" t="str">
        <f>IF(O26=0," ",IF(O26&gt;=[1]Разряды!$D$42,[1]Разряды!$D$3,IF(O26&gt;=[1]Разряды!$E$42,[1]Разряды!$E$3,IF(O26&gt;=[1]Разряды!$F$42,[1]Разряды!$F$3,IF(O26&gt;=[1]Разряды!$G$42,[1]Разряды!$G$3,IF(O26&gt;=[1]Разряды!$H$42,[1]Разряды!$H$3,IF(O26&gt;=[1]Разряды!$I$42,[1]Разряды!$I$3,IF(O26&gt;=[1]Разряды!$J$42,[1]Разряды!$J$3,"б/р"))))))))</f>
        <v>3р</v>
      </c>
      <c r="Q26" s="25">
        <v>0</v>
      </c>
      <c r="R26" s="79" t="str">
        <f>IF(B26=0," ",VLOOKUP($B26,[1]Женщины!$B$1:$H$65536,7,FALSE))</f>
        <v>Захарчук Д.Г.</v>
      </c>
    </row>
    <row r="27" spans="1:18" x14ac:dyDescent="0.25">
      <c r="A27" s="24"/>
      <c r="B27" s="78">
        <v>105</v>
      </c>
      <c r="C27" s="26" t="str">
        <f>IF(B27=0," ",VLOOKUP(B27,[1]Женщины!B$1:H$65536,2,FALSE))</f>
        <v>Малышева Анна</v>
      </c>
      <c r="D27" s="27" t="str">
        <f>IF(B27=0," ",VLOOKUP($B27,[1]Женщины!$B$1:$H$65536,3,FALSE))</f>
        <v>25.06.1996</v>
      </c>
      <c r="E27" s="25" t="str">
        <f>IF(B27=0," ",IF(VLOOKUP($B27,[1]Женщины!$B$1:$H$65536,4,FALSE)=0," ",VLOOKUP($B27,[1]Женщины!$B$1:$H$65536,4,FALSE)))</f>
        <v>МС</v>
      </c>
      <c r="F27" s="26" t="str">
        <f>IF(B27=0," ",VLOOKUP($B27,[1]Женщины!$B$1:$H$65536,5,FALSE))</f>
        <v>Московская</v>
      </c>
      <c r="G27" s="26" t="str">
        <f>IF(B27=0," ",VLOOKUP($B27,[1]Женщины!$B$1:$H$65536,6,FALSE))</f>
        <v>Малаховка, МГАФК</v>
      </c>
      <c r="H27" s="110"/>
      <c r="I27" s="110"/>
      <c r="J27" s="117"/>
      <c r="K27" s="167"/>
      <c r="L27" s="110"/>
      <c r="M27" s="110"/>
      <c r="N27" s="110"/>
      <c r="O27" s="270" t="s">
        <v>82</v>
      </c>
      <c r="P27" s="30"/>
      <c r="Q27" s="25">
        <v>0</v>
      </c>
      <c r="R27" s="168" t="str">
        <f>IF(B27=0," ",VLOOKUP($B27,[1]Женщины!$B$1:$H$65536,7,FALSE))</f>
        <v>Филатова М.И., Филатова Е.А.</v>
      </c>
    </row>
    <row r="28" spans="1:18" ht="16.5" thickBot="1" x14ac:dyDescent="0.3">
      <c r="A28" s="119"/>
      <c r="B28" s="120"/>
      <c r="C28" s="121"/>
      <c r="D28" s="122"/>
      <c r="E28" s="122"/>
      <c r="F28" s="121"/>
      <c r="G28" s="121"/>
      <c r="H28" s="123"/>
      <c r="I28" s="123"/>
      <c r="J28" s="123"/>
      <c r="K28" s="155"/>
      <c r="L28" s="114"/>
      <c r="M28" s="124"/>
      <c r="N28" s="124"/>
      <c r="O28" s="137"/>
      <c r="P28" s="120"/>
      <c r="Q28" s="120"/>
      <c r="R28" s="125"/>
    </row>
    <row r="29" spans="1:18" ht="16.5" thickTop="1" x14ac:dyDescent="0.25">
      <c r="A29" s="204"/>
      <c r="B29" s="126"/>
      <c r="C29" s="127"/>
      <c r="D29" s="67"/>
      <c r="E29" s="67"/>
      <c r="F29" s="127"/>
      <c r="G29" s="127"/>
      <c r="H29" s="60"/>
      <c r="I29" s="60"/>
      <c r="J29" s="60"/>
      <c r="K29" s="60"/>
      <c r="L29" s="60"/>
      <c r="M29" s="128"/>
      <c r="N29" s="128"/>
      <c r="O29" s="129"/>
      <c r="P29" s="126"/>
      <c r="Q29" s="126"/>
      <c r="R29" s="68"/>
    </row>
    <row r="30" spans="1:18" ht="15.75" x14ac:dyDescent="0.25">
      <c r="A30" s="204"/>
      <c r="B30" s="126"/>
      <c r="C30" s="127"/>
      <c r="D30" s="67"/>
      <c r="E30" s="67"/>
      <c r="F30" s="127"/>
      <c r="G30" s="127"/>
      <c r="H30" s="60"/>
      <c r="I30" s="60"/>
      <c r="J30" s="60"/>
      <c r="K30" s="60"/>
      <c r="L30" s="60"/>
      <c r="M30" s="128"/>
      <c r="N30" s="128"/>
      <c r="O30" s="129"/>
      <c r="P30" s="126"/>
      <c r="Q30" s="126"/>
      <c r="R30" s="68"/>
    </row>
    <row r="31" spans="1:18" ht="15.75" x14ac:dyDescent="0.25">
      <c r="A31" s="204"/>
      <c r="B31" s="67"/>
      <c r="C31" s="67"/>
      <c r="D31" s="68"/>
      <c r="E31" s="69"/>
      <c r="F31" s="69"/>
      <c r="G31" s="70"/>
      <c r="H31" s="68"/>
      <c r="I31" s="93"/>
      <c r="J31" s="71"/>
      <c r="K31" s="71"/>
      <c r="M31" s="128"/>
      <c r="N31" s="128"/>
      <c r="O31" s="129"/>
      <c r="P31" s="126"/>
      <c r="Q31" s="126"/>
      <c r="R31" s="68"/>
    </row>
    <row r="32" spans="1:18" ht="15.75" x14ac:dyDescent="0.25">
      <c r="A32" s="156"/>
      <c r="B32" s="156"/>
      <c r="C32" s="157"/>
      <c r="D32" s="64"/>
      <c r="E32" s="154" t="s">
        <v>62</v>
      </c>
      <c r="G32" s="67"/>
      <c r="H32" s="67"/>
      <c r="I32" s="59" t="s">
        <v>60</v>
      </c>
      <c r="J32" s="69"/>
      <c r="K32" s="69"/>
      <c r="L32" s="71"/>
      <c r="M32" s="71"/>
      <c r="N32" s="71"/>
      <c r="O32" s="71"/>
      <c r="P32" s="129"/>
      <c r="R32" s="68"/>
    </row>
    <row r="33" spans="1:18" ht="15.75" x14ac:dyDescent="0.25">
      <c r="A33" s="156"/>
      <c r="B33" s="156"/>
      <c r="C33" s="157"/>
      <c r="D33" s="64"/>
      <c r="G33" s="67"/>
      <c r="H33" s="67"/>
      <c r="I33" s="68"/>
      <c r="J33" s="69"/>
      <c r="K33" s="69"/>
      <c r="L33" s="71"/>
      <c r="M33" s="71"/>
      <c r="N33" s="71"/>
      <c r="O33" s="71"/>
      <c r="P33" s="129"/>
      <c r="R33" s="68"/>
    </row>
    <row r="34" spans="1:18" ht="15.75" x14ac:dyDescent="0.25">
      <c r="A34" s="126"/>
      <c r="B34" s="156"/>
      <c r="C34" s="157"/>
      <c r="D34" s="64"/>
      <c r="G34" s="67"/>
      <c r="H34" s="67"/>
      <c r="I34" s="68"/>
      <c r="J34" s="69"/>
      <c r="K34" s="69"/>
      <c r="L34" s="71"/>
      <c r="M34" s="71"/>
      <c r="N34" s="71"/>
      <c r="O34" s="71"/>
      <c r="P34" s="129"/>
      <c r="R34" s="68"/>
    </row>
    <row r="35" spans="1:18" ht="15.75" x14ac:dyDescent="0.25">
      <c r="A35" s="126"/>
      <c r="B35" s="156"/>
      <c r="C35" s="157"/>
      <c r="D35" s="64"/>
      <c r="G35" s="67"/>
      <c r="H35" s="67"/>
      <c r="I35" s="68"/>
      <c r="J35" s="69"/>
      <c r="K35" s="69"/>
      <c r="L35" s="71"/>
      <c r="M35" s="71"/>
      <c r="N35" s="71"/>
      <c r="O35" s="71"/>
      <c r="P35" s="129"/>
      <c r="R35" s="68"/>
    </row>
    <row r="36" spans="1:18" ht="15.75" x14ac:dyDescent="0.25">
      <c r="A36" s="126"/>
      <c r="B36" s="156"/>
      <c r="C36" s="157"/>
      <c r="D36" s="64"/>
      <c r="E36" s="154" t="s">
        <v>63</v>
      </c>
      <c r="G36" s="67"/>
      <c r="H36" s="67"/>
      <c r="I36" s="59" t="s">
        <v>74</v>
      </c>
      <c r="J36" s="69"/>
      <c r="K36" s="69"/>
      <c r="L36" s="71"/>
      <c r="M36" s="71"/>
      <c r="N36" s="71"/>
      <c r="O36" s="71"/>
      <c r="P36" s="129"/>
      <c r="R36" s="68"/>
    </row>
  </sheetData>
  <mergeCells count="22">
    <mergeCell ref="N10:N11"/>
    <mergeCell ref="H10:H11"/>
    <mergeCell ref="I10:I11"/>
    <mergeCell ref="J10:J11"/>
    <mergeCell ref="L10:L11"/>
    <mergeCell ref="M10:M11"/>
    <mergeCell ref="A1:R1"/>
    <mergeCell ref="A2:R2"/>
    <mergeCell ref="F5:G5"/>
    <mergeCell ref="H6:R6"/>
    <mergeCell ref="A9:A11"/>
    <mergeCell ref="B9:B11"/>
    <mergeCell ref="C9:C11"/>
    <mergeCell ref="D9:D11"/>
    <mergeCell ref="E9:E11"/>
    <mergeCell ref="F9:F11"/>
    <mergeCell ref="G9:G11"/>
    <mergeCell ref="H9:N9"/>
    <mergeCell ref="O9:O11"/>
    <mergeCell ref="P9:P11"/>
    <mergeCell ref="Q9:Q11"/>
    <mergeCell ref="R9:R1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workbookViewId="0">
      <selection activeCell="C5" sqref="C5"/>
    </sheetView>
  </sheetViews>
  <sheetFormatPr defaultRowHeight="15" x14ac:dyDescent="0.25"/>
  <cols>
    <col min="1" max="1" width="4.7109375" customWidth="1"/>
    <col min="2" max="2" width="4.85546875" customWidth="1"/>
    <col min="3" max="3" width="22.28515625" customWidth="1"/>
    <col min="4" max="4" width="11" customWidth="1"/>
    <col min="5" max="5" width="7" customWidth="1"/>
    <col min="6" max="6" width="17.42578125" customWidth="1"/>
    <col min="7" max="7" width="24.140625" customWidth="1"/>
    <col min="8" max="8" width="5.7109375" customWidth="1"/>
    <col min="9" max="9" width="5.85546875" customWidth="1"/>
    <col min="10" max="10" width="5.5703125" customWidth="1"/>
    <col min="11" max="11" width="3.5703125" customWidth="1"/>
    <col min="12" max="12" width="6.7109375" customWidth="1"/>
    <col min="13" max="13" width="6.140625" customWidth="1"/>
    <col min="14" max="14" width="6" customWidth="1"/>
    <col min="15" max="15" width="6.5703125" customWidth="1"/>
    <col min="16" max="16" width="5.85546875" customWidth="1"/>
    <col min="17" max="17" width="6.28515625" customWidth="1"/>
    <col min="18" max="18" width="22.5703125" customWidth="1"/>
  </cols>
  <sheetData>
    <row r="1" spans="1:18" ht="20.25" x14ac:dyDescent="0.3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</row>
    <row r="2" spans="1:18" ht="20.25" x14ac:dyDescent="0.3">
      <c r="A2" s="210" t="s">
        <v>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</row>
    <row r="3" spans="1:18" ht="20.25" x14ac:dyDescent="0.3">
      <c r="A3" s="198"/>
      <c r="B3" s="198"/>
      <c r="C3" s="198"/>
      <c r="D3" s="198"/>
      <c r="E3" s="198"/>
      <c r="F3" s="198"/>
      <c r="G3" s="198"/>
      <c r="N3" s="198"/>
      <c r="O3" s="198"/>
      <c r="P3" s="198"/>
      <c r="Q3" s="198"/>
      <c r="R3" s="1" t="s">
        <v>79</v>
      </c>
    </row>
    <row r="4" spans="1:18" ht="18" x14ac:dyDescent="0.25">
      <c r="A4" s="2"/>
      <c r="B4" s="3"/>
      <c r="C4" s="3"/>
      <c r="D4" s="4"/>
      <c r="F4" s="5"/>
      <c r="G4" s="5"/>
      <c r="N4" s="5"/>
      <c r="O4" s="5"/>
      <c r="P4" s="5"/>
      <c r="Q4" s="5"/>
      <c r="R4" s="199" t="s">
        <v>2</v>
      </c>
    </row>
    <row r="5" spans="1:18" ht="15.75" x14ac:dyDescent="0.25">
      <c r="A5" s="2"/>
      <c r="B5" s="6"/>
      <c r="C5" s="6"/>
      <c r="D5" s="7"/>
      <c r="F5" s="212"/>
      <c r="G5" s="212"/>
      <c r="N5" s="8"/>
      <c r="O5" s="8"/>
      <c r="R5" s="9" t="s">
        <v>3</v>
      </c>
    </row>
    <row r="6" spans="1:18" ht="20.25" x14ac:dyDescent="0.3">
      <c r="A6" s="10"/>
      <c r="D6" s="11" t="s">
        <v>83</v>
      </c>
      <c r="E6" s="83">
        <v>0.45833333333333331</v>
      </c>
      <c r="F6" s="82" t="s">
        <v>7</v>
      </c>
      <c r="G6" s="10"/>
      <c r="H6" s="210" t="s">
        <v>5</v>
      </c>
      <c r="I6" s="210"/>
      <c r="J6" s="210"/>
      <c r="K6" s="210"/>
      <c r="L6" s="210"/>
      <c r="M6" s="210"/>
      <c r="N6" s="210"/>
      <c r="O6" s="210"/>
      <c r="P6" s="210"/>
      <c r="Q6" s="210"/>
      <c r="R6" s="210"/>
    </row>
    <row r="7" spans="1:18" ht="18.75" x14ac:dyDescent="0.3">
      <c r="A7" s="14"/>
      <c r="B7" s="15"/>
      <c r="C7" s="6"/>
      <c r="D7" s="11"/>
      <c r="E7" s="12"/>
      <c r="F7" s="13"/>
      <c r="G7" s="2"/>
      <c r="H7" s="16"/>
      <c r="I7" s="16"/>
      <c r="J7" s="17"/>
    </row>
    <row r="8" spans="1:18" ht="15.75" x14ac:dyDescent="0.25">
      <c r="A8" s="2"/>
      <c r="B8" s="18"/>
      <c r="C8" s="19" t="s">
        <v>8</v>
      </c>
      <c r="D8" s="20" t="s">
        <v>85</v>
      </c>
      <c r="E8" s="21"/>
      <c r="F8" s="2"/>
      <c r="G8" s="2"/>
      <c r="H8" s="22"/>
      <c r="I8" s="22"/>
      <c r="J8" s="17"/>
    </row>
    <row r="9" spans="1:18" x14ac:dyDescent="0.25">
      <c r="A9" s="215" t="s">
        <v>10</v>
      </c>
      <c r="B9" s="213" t="s">
        <v>11</v>
      </c>
      <c r="C9" s="207" t="s">
        <v>41</v>
      </c>
      <c r="D9" s="213" t="s">
        <v>13</v>
      </c>
      <c r="E9" s="215" t="s">
        <v>42</v>
      </c>
      <c r="F9" s="215" t="s">
        <v>15</v>
      </c>
      <c r="G9" s="215" t="s">
        <v>43</v>
      </c>
      <c r="H9" s="224" t="s">
        <v>44</v>
      </c>
      <c r="I9" s="225"/>
      <c r="J9" s="225"/>
      <c r="K9" s="225"/>
      <c r="L9" s="225"/>
      <c r="M9" s="225"/>
      <c r="N9" s="226"/>
      <c r="O9" s="215" t="s">
        <v>17</v>
      </c>
      <c r="P9" s="213" t="s">
        <v>18</v>
      </c>
      <c r="Q9" s="213" t="s">
        <v>19</v>
      </c>
      <c r="R9" s="227" t="s">
        <v>20</v>
      </c>
    </row>
    <row r="10" spans="1:18" x14ac:dyDescent="0.25">
      <c r="A10" s="220"/>
      <c r="B10" s="222"/>
      <c r="C10" s="223"/>
      <c r="D10" s="222"/>
      <c r="E10" s="222"/>
      <c r="F10" s="222"/>
      <c r="G10" s="222"/>
      <c r="H10" s="230">
        <v>1</v>
      </c>
      <c r="I10" s="207">
        <v>2</v>
      </c>
      <c r="J10" s="207">
        <v>3</v>
      </c>
      <c r="K10" s="130"/>
      <c r="L10" s="207">
        <v>4</v>
      </c>
      <c r="M10" s="207">
        <v>5</v>
      </c>
      <c r="N10" s="207">
        <v>6</v>
      </c>
      <c r="O10" s="220"/>
      <c r="P10" s="222"/>
      <c r="Q10" s="222"/>
      <c r="R10" s="228"/>
    </row>
    <row r="11" spans="1:18" x14ac:dyDescent="0.25">
      <c r="A11" s="221"/>
      <c r="B11" s="214"/>
      <c r="C11" s="208"/>
      <c r="D11" s="214"/>
      <c r="E11" s="214"/>
      <c r="F11" s="214"/>
      <c r="G11" s="214"/>
      <c r="H11" s="231"/>
      <c r="I11" s="208"/>
      <c r="J11" s="208"/>
      <c r="K11" s="131"/>
      <c r="L11" s="208"/>
      <c r="M11" s="208"/>
      <c r="N11" s="208"/>
      <c r="O11" s="221"/>
      <c r="P11" s="214"/>
      <c r="Q11" s="214"/>
      <c r="R11" s="229"/>
    </row>
    <row r="12" spans="1:18" x14ac:dyDescent="0.25">
      <c r="A12" s="24">
        <v>1</v>
      </c>
      <c r="B12" s="32">
        <v>33</v>
      </c>
      <c r="C12" s="26" t="str">
        <f>IF(B12=0," ",VLOOKUP(B12,[1]Женщины!B$1:H$65536,2,FALSE))</f>
        <v>Ерёмина Анастасия</v>
      </c>
      <c r="D12" s="109" t="str">
        <f>IF(B12=0," ",VLOOKUP($B12,[1]Женщины!$B$1:$H$65536,3,FALSE))</f>
        <v>13.05.1993</v>
      </c>
      <c r="E12" s="25" t="str">
        <f>IF(B12=0," ",IF(VLOOKUP($B12,[1]Женщины!$B$1:$H$65536,4,FALSE)=0," ",VLOOKUP($B12,[1]Женщины!$B$1:$H$65536,4,FALSE)))</f>
        <v>МС</v>
      </c>
      <c r="F12" s="26" t="str">
        <f>IF(B12=0," ",VLOOKUP($B12,[1]Женщины!$B$1:$H$65536,5,FALSE))</f>
        <v>Приморский край</v>
      </c>
      <c r="G12" s="26" t="str">
        <f>IF(B12=0," ",VLOOKUP($B12,[1]Женщины!$B$1:$H$65536,6,FALSE))</f>
        <v>Владивосток, ДВФУ</v>
      </c>
      <c r="H12" s="110">
        <v>12.4</v>
      </c>
      <c r="I12" s="110">
        <v>12.65</v>
      </c>
      <c r="J12" s="110" t="s">
        <v>45</v>
      </c>
      <c r="K12" s="132">
        <v>8</v>
      </c>
      <c r="L12" s="110" t="s">
        <v>45</v>
      </c>
      <c r="M12" s="110" t="s">
        <v>45</v>
      </c>
      <c r="N12" s="110">
        <v>12.9</v>
      </c>
      <c r="O12" s="133">
        <f t="shared" ref="O12:O19" si="0">MAX(H12:J12,L12:N12)</f>
        <v>12.9</v>
      </c>
      <c r="P12" s="30" t="str">
        <f>IF(O12=0," ",IF(O12&gt;=[1]Разряды!$D$43,[1]Разряды!$D$3,IF(O12&gt;=[1]Разряды!$E$43,[1]Разряды!$E$3,IF(O12&gt;=[1]Разряды!$F$43,[1]Разряды!$F$3,IF(O12&gt;=[1]Разряды!$G$43,[1]Разряды!$G$3,IF(O12&gt;=[1]Разряды!$H$43,[1]Разряды!$H$3,IF(O12&gt;=[1]Разряды!$I$43,[1]Разряды!$I$3,IF(O12&gt;=[1]Разряды!$J$43,[1]Разряды!$J$3,"б/р"))))))))</f>
        <v>кмс</v>
      </c>
      <c r="Q12" s="25">
        <v>16</v>
      </c>
      <c r="R12" s="42" t="str">
        <f>IF(B12=0," ",VLOOKUP($B12,[1]Женщины!$B$1:$H$65536,7,FALSE))</f>
        <v>Кретов В.К.</v>
      </c>
    </row>
    <row r="13" spans="1:18" ht="22.5" x14ac:dyDescent="0.25">
      <c r="A13" s="111">
        <v>2</v>
      </c>
      <c r="B13" s="32">
        <v>179</v>
      </c>
      <c r="C13" s="26" t="str">
        <f>IF(B13=0," ",VLOOKUP(B13,[1]Женщины!B$1:H$65536,2,FALSE))</f>
        <v>Долинина Валентина</v>
      </c>
      <c r="D13" s="109" t="str">
        <f>IF(B13=0," ",VLOOKUP($B13,[1]Женщины!$B$1:$H$65536,3,FALSE))</f>
        <v>25.02.1998</v>
      </c>
      <c r="E13" s="25" t="str">
        <f>IF(B13=0," ",IF(VLOOKUP($B13,[1]Женщины!$B$1:$H$65536,4,FALSE)=0," ",VLOOKUP($B13,[1]Женщины!$B$1:$H$65536,4,FALSE)))</f>
        <v>КМС</v>
      </c>
      <c r="F13" s="26" t="str">
        <f>IF(B13=0," ",VLOOKUP($B13,[1]Женщины!$B$1:$H$65536,5,FALSE))</f>
        <v>Нижегородская</v>
      </c>
      <c r="G13" s="168" t="str">
        <f>IF(B13=0," ",VLOOKUP($B13,[1]Женщины!$B$1:$H$65536,6,FALSE))</f>
        <v>Нижний Новгород, НИУ филиала РАНХиГС</v>
      </c>
      <c r="H13" s="110">
        <v>11.94</v>
      </c>
      <c r="I13" s="110">
        <v>12.01</v>
      </c>
      <c r="J13" s="110">
        <v>12.12</v>
      </c>
      <c r="K13" s="132">
        <v>5</v>
      </c>
      <c r="L13" s="110">
        <v>12.21</v>
      </c>
      <c r="M13" s="110">
        <v>12.39</v>
      </c>
      <c r="N13" s="110">
        <v>11.72</v>
      </c>
      <c r="O13" s="133">
        <f t="shared" si="0"/>
        <v>12.39</v>
      </c>
      <c r="P13" s="30" t="str">
        <f>IF(O13=0," ",IF(O13&gt;=[1]Разряды!$D$43,[1]Разряды!$D$3,IF(O13&gt;=[1]Разряды!$E$43,[1]Разряды!$E$3,IF(O13&gt;=[1]Разряды!$F$43,[1]Разряды!$F$3,IF(O13&gt;=[1]Разряды!$G$43,[1]Разряды!$G$3,IF(O13&gt;=[1]Разряды!$H$43,[1]Разряды!$H$3,IF(O13&gt;=[1]Разряды!$I$43,[1]Разряды!$I$3,IF(O13&gt;=[1]Разряды!$J$43,[1]Разряды!$J$3,"б/р"))))))))</f>
        <v>1р</v>
      </c>
      <c r="Q13" s="25">
        <v>13</v>
      </c>
      <c r="R13" s="31" t="str">
        <f>IF(B13=0," ",VLOOKUP($B13,[1]Женщины!$B$1:$H$65536,7,FALSE))</f>
        <v>Герасимов А.В., Строева Ю.К.</v>
      </c>
    </row>
    <row r="14" spans="1:18" x14ac:dyDescent="0.25">
      <c r="A14" s="24">
        <v>3</v>
      </c>
      <c r="B14" s="32">
        <v>273</v>
      </c>
      <c r="C14" s="26" t="str">
        <f>IF(B14=0," ",VLOOKUP(B14,[1]Женщины!B$1:H$65536,2,FALSE))</f>
        <v>Сергеян Диана</v>
      </c>
      <c r="D14" s="109" t="str">
        <f>IF(B14=0," ",VLOOKUP($B14,[1]Женщины!$B$1:$H$65536,3,FALSE))</f>
        <v>24.10.1999</v>
      </c>
      <c r="E14" s="25" t="str">
        <f>IF(B14=0," ",IF(VLOOKUP($B14,[1]Женщины!$B$1:$H$65536,4,FALSE)=0," ",VLOOKUP($B14,[1]Женщины!$B$1:$H$65536,4,FALSE)))</f>
        <v>КМС</v>
      </c>
      <c r="F14" s="26" t="str">
        <f>IF(B14=0," ",VLOOKUP($B14,[1]Женщины!$B$1:$H$65536,5,FALSE))</f>
        <v>Ивановская</v>
      </c>
      <c r="G14" s="26" t="str">
        <f>IF(B14=0," ",VLOOKUP($B14,[1]Женщины!$B$1:$H$65536,6,FALSE))</f>
        <v xml:space="preserve">Иваново, ИГХТУ </v>
      </c>
      <c r="H14" s="110">
        <v>12.17</v>
      </c>
      <c r="I14" s="110">
        <v>12.37</v>
      </c>
      <c r="J14" s="110" t="s">
        <v>45</v>
      </c>
      <c r="K14" s="132">
        <v>7</v>
      </c>
      <c r="L14" s="110">
        <v>12.02</v>
      </c>
      <c r="M14" s="110">
        <v>11.22</v>
      </c>
      <c r="N14" s="110">
        <v>12.31</v>
      </c>
      <c r="O14" s="133">
        <f t="shared" si="0"/>
        <v>12.37</v>
      </c>
      <c r="P14" s="30" t="str">
        <f>IF(O14=0," ",IF(O14&gt;=[1]Разряды!$D$43,[1]Разряды!$D$3,IF(O14&gt;=[1]Разряды!$E$43,[1]Разряды!$E$3,IF(O14&gt;=[1]Разряды!$F$43,[1]Разряды!$F$3,IF(O14&gt;=[1]Разряды!$G$43,[1]Разряды!$G$3,IF(O14&gt;=[1]Разряды!$H$43,[1]Разряды!$H$3,IF(O14&gt;=[1]Разряды!$I$43,[1]Разряды!$I$3,IF(O14&gt;=[1]Разряды!$J$43,[1]Разряды!$J$3,"б/р"))))))))</f>
        <v>1р</v>
      </c>
      <c r="Q14" s="25">
        <v>11</v>
      </c>
      <c r="R14" s="42" t="str">
        <f>IF(B14=0," ",VLOOKUP($B14,[1]Женщины!$B$1:$H$65536,7,FALSE))</f>
        <v>Скобцов А.Ф.</v>
      </c>
    </row>
    <row r="15" spans="1:18" x14ac:dyDescent="0.25">
      <c r="A15" s="112">
        <v>4</v>
      </c>
      <c r="B15" s="32">
        <v>174</v>
      </c>
      <c r="C15" s="26" t="str">
        <f>IF(B15=0," ",VLOOKUP(B15,[1]Женщины!B$1:H$65536,2,FALSE))</f>
        <v>Рябова Анна</v>
      </c>
      <c r="D15" s="109" t="str">
        <f>IF(B15=0," ",VLOOKUP($B15,[1]Женщины!$B$1:$H$65536,3,FALSE))</f>
        <v>21.09.1995</v>
      </c>
      <c r="E15" s="25" t="str">
        <f>IF(B15=0," ",IF(VLOOKUP($B15,[1]Женщины!$B$1:$H$65536,4,FALSE)=0," ",VLOOKUP($B15,[1]Женщины!$B$1:$H$65536,4,FALSE)))</f>
        <v>КМС</v>
      </c>
      <c r="F15" s="26" t="str">
        <f>IF(B15=0," ",VLOOKUP($B15,[1]Женщины!$B$1:$H$65536,5,FALSE))</f>
        <v>Ивановская</v>
      </c>
      <c r="G15" s="79" t="str">
        <f>IF(B15=0," ",VLOOKUP($B15,[1]Женщины!$B$1:$H$65536,6,FALSE))</f>
        <v>Шуя, ШФ ИвГУ</v>
      </c>
      <c r="H15" s="110">
        <v>11.6</v>
      </c>
      <c r="I15" s="110">
        <v>12.07</v>
      </c>
      <c r="J15" s="110">
        <v>12.35</v>
      </c>
      <c r="K15" s="132">
        <v>6</v>
      </c>
      <c r="L15" s="110">
        <v>12.08</v>
      </c>
      <c r="M15" s="110" t="s">
        <v>46</v>
      </c>
      <c r="N15" s="110" t="s">
        <v>45</v>
      </c>
      <c r="O15" s="133">
        <f t="shared" si="0"/>
        <v>12.35</v>
      </c>
      <c r="P15" s="30" t="str">
        <f>IF(O15=0," ",IF(O15&gt;=[1]Разряды!$D$43,[1]Разряды!$D$3,IF(O15&gt;=[1]Разряды!$E$43,[1]Разряды!$E$3,IF(O15&gt;=[1]Разряды!$F$43,[1]Разряды!$F$3,IF(O15&gt;=[1]Разряды!$G$43,[1]Разряды!$G$3,IF(O15&gt;=[1]Разряды!$H$43,[1]Разряды!$H$3,IF(O15&gt;=[1]Разряды!$I$43,[1]Разряды!$I$3,IF(O15&gt;=[1]Разряды!$J$43,[1]Разряды!$J$3,"б/р"))))))))</f>
        <v>1р</v>
      </c>
      <c r="Q15" s="25">
        <v>10</v>
      </c>
      <c r="R15" s="31" t="str">
        <f>IF(B15=0," ",VLOOKUP($B15,[1]Женщины!$B$1:$H$65536,7,FALSE))</f>
        <v>Седова Н.А., Хромцов Н.Е.</v>
      </c>
    </row>
    <row r="16" spans="1:18" x14ac:dyDescent="0.25">
      <c r="A16" s="25">
        <v>5</v>
      </c>
      <c r="B16" s="32">
        <v>126</v>
      </c>
      <c r="C16" s="26" t="str">
        <f>IF(B16=0," ",VLOOKUP(B16,[1]Женщины!B$1:H$65536,2,FALSE))</f>
        <v>Максимова Валерия</v>
      </c>
      <c r="D16" s="109" t="str">
        <f>IF(B16=0," ",VLOOKUP($B16,[1]Женщины!$B$1:$H$65536,3,FALSE))</f>
        <v>01.09.1996</v>
      </c>
      <c r="E16" s="25" t="str">
        <f>IF(B16=0," ",IF(VLOOKUP($B16,[1]Женщины!$B$1:$H$65536,4,FALSE)=0," ",VLOOKUP($B16,[1]Женщины!$B$1:$H$65536,4,FALSE)))</f>
        <v>КМС</v>
      </c>
      <c r="F16" s="26" t="str">
        <f>IF(B16=0," ",VLOOKUP($B16,[1]Женщины!$B$1:$H$65536,5,FALSE))</f>
        <v>Тамбовская</v>
      </c>
      <c r="G16" s="26" t="str">
        <f>IF(B16=0," ",VLOOKUP($B16,[1]Женщины!$B$1:$H$65536,6,FALSE))</f>
        <v>Тамбов, ТГТУ</v>
      </c>
      <c r="H16" s="110" t="s">
        <v>45</v>
      </c>
      <c r="I16" s="110">
        <v>11.63</v>
      </c>
      <c r="J16" s="110">
        <v>11.98</v>
      </c>
      <c r="K16" s="132">
        <v>3</v>
      </c>
      <c r="L16" s="110">
        <v>12.2</v>
      </c>
      <c r="M16" s="110">
        <v>12.04</v>
      </c>
      <c r="N16" s="110">
        <v>11.64</v>
      </c>
      <c r="O16" s="133">
        <f t="shared" si="0"/>
        <v>12.2</v>
      </c>
      <c r="P16" s="30" t="str">
        <f>IF(O16=0," ",IF(O16&gt;=[1]Разряды!$D$43,[1]Разряды!$D$3,IF(O16&gt;=[1]Разряды!$E$43,[1]Разряды!$E$3,IF(O16&gt;=[1]Разряды!$F$43,[1]Разряды!$F$3,IF(O16&gt;=[1]Разряды!$G$43,[1]Разряды!$G$3,IF(O16&gt;=[1]Разряды!$H$43,[1]Разряды!$H$3,IF(O16&gt;=[1]Разряды!$I$43,[1]Разряды!$I$3,IF(O16&gt;=[1]Разряды!$J$43,[1]Разряды!$J$3,"б/р"))))))))</f>
        <v>1р</v>
      </c>
      <c r="Q16" s="25" t="s">
        <v>25</v>
      </c>
      <c r="R16" s="42" t="str">
        <f>IF(B16=0," ",VLOOKUP($B16,[1]Женщины!$B$1:$H$65536,7,FALSE))</f>
        <v>Иванов А.Н.</v>
      </c>
    </row>
    <row r="17" spans="1:18" x14ac:dyDescent="0.25">
      <c r="A17" s="112">
        <v>6</v>
      </c>
      <c r="B17" s="78">
        <v>318</v>
      </c>
      <c r="C17" s="26" t="str">
        <f>IF(B17=0," ",VLOOKUP(B17,[1]Женщины!B$1:H$65536,2,FALSE))</f>
        <v>Васильченко Надежда</v>
      </c>
      <c r="D17" s="109" t="str">
        <f>IF(B17=0," ",VLOOKUP($B17,[1]Женщины!$B$1:$H$65536,3,FALSE))</f>
        <v>25.10.1994</v>
      </c>
      <c r="E17" s="25" t="str">
        <f>IF(B17=0," ",IF(VLOOKUP($B17,[1]Женщины!$B$1:$H$65536,4,FALSE)=0," ",VLOOKUP($B17,[1]Женщины!$B$1:$H$65536,4,FALSE)))</f>
        <v>КМС</v>
      </c>
      <c r="F17" s="26" t="str">
        <f>IF(B17=0," ",VLOOKUP($B17,[1]Женщины!$B$1:$H$65536,5,FALSE))</f>
        <v xml:space="preserve">Калининградская </v>
      </c>
      <c r="G17" s="26" t="str">
        <f>IF(B17=0," ",VLOOKUP($B17,[1]Женщины!$B$1:$H$65536,6,FALSE))</f>
        <v xml:space="preserve">Калининград, КГТУ  </v>
      </c>
      <c r="H17" s="110" t="s">
        <v>45</v>
      </c>
      <c r="I17" s="110">
        <v>11.69</v>
      </c>
      <c r="J17" s="110">
        <v>12.02</v>
      </c>
      <c r="K17" s="132">
        <v>4</v>
      </c>
      <c r="L17" s="110">
        <v>12.016</v>
      </c>
      <c r="M17" s="110" t="s">
        <v>45</v>
      </c>
      <c r="N17" s="110">
        <v>12.12</v>
      </c>
      <c r="O17" s="133">
        <f t="shared" si="0"/>
        <v>12.12</v>
      </c>
      <c r="P17" s="30" t="str">
        <f>IF(O17=0," ",IF(O17&gt;=[1]Разряды!$D$43,[1]Разряды!$D$3,IF(O17&gt;=[1]Разряды!$E$43,[1]Разряды!$E$3,IF(O17&gt;=[1]Разряды!$F$43,[1]Разряды!$F$3,IF(O17&gt;=[1]Разряды!$G$43,[1]Разряды!$G$3,IF(O17&gt;=[1]Разряды!$H$43,[1]Разряды!$H$3,IF(O17&gt;=[1]Разряды!$I$43,[1]Разряды!$I$3,IF(O17&gt;=[1]Разряды!$J$43,[1]Разряды!$J$3,"б/р"))))))))</f>
        <v>1р</v>
      </c>
      <c r="Q17" s="25">
        <v>9</v>
      </c>
      <c r="R17" s="31" t="str">
        <f>IF(B17=0," ",VLOOKUP($B17,[1]Женщины!$B$1:$H$65536,7,FALSE))</f>
        <v>Балашовы С.Г., В.А.</v>
      </c>
    </row>
    <row r="18" spans="1:18" x14ac:dyDescent="0.25">
      <c r="A18" s="25">
        <v>7</v>
      </c>
      <c r="B18" s="78">
        <v>110</v>
      </c>
      <c r="C18" s="26" t="str">
        <f>IF(B18=0," ",VLOOKUP(B18,[1]Женщины!B$1:H$65536,2,FALSE))</f>
        <v>Елисеева Александра</v>
      </c>
      <c r="D18" s="109" t="str">
        <f>IF(B18=0," ",VLOOKUP($B18,[1]Женщины!$B$1:$H$65536,3,FALSE))</f>
        <v>20.02.1996</v>
      </c>
      <c r="E18" s="25" t="str">
        <f>IF(B18=0," ",IF(VLOOKUP($B18,[1]Женщины!$B$1:$H$65536,4,FALSE)=0," ",VLOOKUP($B18,[1]Женщины!$B$1:$H$65536,4,FALSE)))</f>
        <v>КМС</v>
      </c>
      <c r="F18" s="26" t="str">
        <f>IF(B18=0," ",VLOOKUP($B18,[1]Женщины!$B$1:$H$65536,5,FALSE))</f>
        <v>Московская</v>
      </c>
      <c r="G18" s="26" t="str">
        <f>IF(B18=0," ",VLOOKUP($B18,[1]Женщины!$B$1:$H$65536,6,FALSE))</f>
        <v>Малаховка, МГАФК</v>
      </c>
      <c r="H18" s="110" t="s">
        <v>45</v>
      </c>
      <c r="I18" s="110" t="s">
        <v>45</v>
      </c>
      <c r="J18" s="110">
        <v>11.42</v>
      </c>
      <c r="K18" s="132">
        <v>2</v>
      </c>
      <c r="L18" s="110" t="s">
        <v>45</v>
      </c>
      <c r="M18" s="110" t="s">
        <v>45</v>
      </c>
      <c r="N18" s="110">
        <v>11.58</v>
      </c>
      <c r="O18" s="133">
        <f t="shared" si="0"/>
        <v>11.58</v>
      </c>
      <c r="P18" s="30" t="str">
        <f>IF(O18=0," ",IF(O18&gt;=[1]Разряды!$D$43,[1]Разряды!$D$3,IF(O18&gt;=[1]Разряды!$E$43,[1]Разряды!$E$3,IF(O18&gt;=[1]Разряды!$F$43,[1]Разряды!$F$3,IF(O18&gt;=[1]Разряды!$G$43,[1]Разряды!$G$3,IF(O18&gt;=[1]Разряды!$H$43,[1]Разряды!$H$3,IF(O18&gt;=[1]Разряды!$I$43,[1]Разряды!$I$3,IF(O18&gt;=[1]Разряды!$J$43,[1]Разряды!$J$3,"б/р"))))))))</f>
        <v>2р</v>
      </c>
      <c r="Q18" s="25">
        <v>8</v>
      </c>
      <c r="R18" s="31" t="str">
        <f>IF(B18=0," ",VLOOKUP($B18,[1]Женщины!$B$1:$H$65536,7,FALSE))</f>
        <v>Иванов Е.В., Иванова Г.Ф.</v>
      </c>
    </row>
    <row r="19" spans="1:18" x14ac:dyDescent="0.25">
      <c r="A19" s="112"/>
      <c r="B19" s="78">
        <v>251</v>
      </c>
      <c r="C19" s="26" t="str">
        <f>IF(B19=0," ",VLOOKUP(B19,[1]Женщины!B$1:H$65536,2,FALSE))</f>
        <v>Вьюнкова Анастасия</v>
      </c>
      <c r="D19" s="109" t="str">
        <f>IF(B19=0," ",VLOOKUP($B19,[1]Женщины!$B$1:$H$65536,3,FALSE))</f>
        <v>23.03.1997</v>
      </c>
      <c r="E19" s="25" t="str">
        <f>IF(B19=0," ",IF(VLOOKUP($B19,[1]Женщины!$B$1:$H$65536,4,FALSE)=0," ",VLOOKUP($B19,[1]Женщины!$B$1:$H$65536,4,FALSE)))</f>
        <v>1р</v>
      </c>
      <c r="F19" s="26" t="str">
        <f>IF(B19=0," ",VLOOKUP($B19,[1]Женщины!$B$1:$H$65536,5,FALSE))</f>
        <v xml:space="preserve">Ивановская </v>
      </c>
      <c r="G19" s="79" t="str">
        <f>IF(B19=0," ",VLOOKUP($B19,[1]Женщины!$B$1:$H$65536,6,FALSE))</f>
        <v xml:space="preserve">Иваново, ИГЭУ им. В.И. Ленина </v>
      </c>
      <c r="H19" s="110" t="s">
        <v>45</v>
      </c>
      <c r="I19" s="110" t="s">
        <v>45</v>
      </c>
      <c r="J19" s="110" t="s">
        <v>45</v>
      </c>
      <c r="K19" s="132">
        <v>1</v>
      </c>
      <c r="L19" s="110" t="s">
        <v>45</v>
      </c>
      <c r="M19" s="110" t="s">
        <v>45</v>
      </c>
      <c r="N19" s="110" t="s">
        <v>45</v>
      </c>
      <c r="O19" s="133">
        <f t="shared" si="0"/>
        <v>0</v>
      </c>
      <c r="P19" s="30" t="str">
        <f>IF(O19=0," ",IF(O19&gt;=[1]Разряды!$D$43,[1]Разряды!$D$3,IF(O19&gt;=[1]Разряды!$E$43,[1]Разряды!$E$3,IF(O19&gt;=[1]Разряды!$F$43,[1]Разряды!$F$3,IF(O19&gt;=[1]Разряды!$G$43,[1]Разряды!$G$3,IF(O19&gt;=[1]Разряды!$H$43,[1]Разряды!$H$3,IF(O19&gt;=[1]Разряды!$I$43,[1]Разряды!$I$3,IF(O19&gt;=[1]Разряды!$J$43,[1]Разряды!$J$3,"б/р"))))))))</f>
        <v xml:space="preserve"> </v>
      </c>
      <c r="Q19" s="25">
        <v>0</v>
      </c>
      <c r="R19" s="79" t="str">
        <f>IF(B19=0," ",VLOOKUP($B19,[1]Женщины!$B$1:$H$65536,7,FALSE))</f>
        <v>Чахунов Е.И., Иванченко С.Д</v>
      </c>
    </row>
    <row r="20" spans="1:18" x14ac:dyDescent="0.25">
      <c r="A20" s="112"/>
      <c r="B20" s="32">
        <v>169</v>
      </c>
      <c r="C20" s="26" t="str">
        <f>IF(B20=0," ",VLOOKUP(B20,[1]Женщины!B$1:H$65536,2,FALSE))</f>
        <v>Иванова Алена</v>
      </c>
      <c r="D20" s="109" t="str">
        <f>IF(B20=0," ",VLOOKUP($B20,[1]Женщины!$B$1:$H$65536,3,FALSE))</f>
        <v>29.07.1997</v>
      </c>
      <c r="E20" s="25" t="str">
        <f>IF(B20=0," ",IF(VLOOKUP($B20,[1]Женщины!$B$1:$H$65536,4,FALSE)=0," ",VLOOKUP($B20,[1]Женщины!$B$1:$H$65536,4,FALSE)))</f>
        <v>1р</v>
      </c>
      <c r="F20" s="26" t="str">
        <f>IF(B20=0," ",VLOOKUP($B20,[1]Женщины!$B$1:$H$65536,5,FALSE))</f>
        <v>Ивановская</v>
      </c>
      <c r="G20" s="26" t="str">
        <f>IF(B20=0," ",VLOOKUP($B20,[1]Женщины!$B$1:$H$65536,6,FALSE))</f>
        <v>Шуя, ШФ ИвГУ</v>
      </c>
      <c r="H20" s="110"/>
      <c r="I20" s="110"/>
      <c r="J20" s="110"/>
      <c r="K20" s="132"/>
      <c r="L20" s="110"/>
      <c r="M20" s="110"/>
      <c r="N20" s="110"/>
      <c r="O20" s="271" t="s">
        <v>84</v>
      </c>
      <c r="P20" s="30"/>
      <c r="Q20" s="25">
        <v>0</v>
      </c>
      <c r="R20" s="42" t="str">
        <f>IF(B20=0," ",VLOOKUP($B20,[1]Женщины!$B$1:$H$65536,7,FALSE))</f>
        <v>Кузинов Н.В.</v>
      </c>
    </row>
    <row r="21" spans="1:18" ht="16.5" thickBot="1" x14ac:dyDescent="0.3">
      <c r="A21" s="120"/>
      <c r="B21" s="120"/>
      <c r="C21" s="121"/>
      <c r="D21" s="122"/>
      <c r="E21" s="122"/>
      <c r="F21" s="121"/>
      <c r="G21" s="121"/>
      <c r="H21" s="135"/>
      <c r="I21" s="135"/>
      <c r="J21" s="135"/>
      <c r="K21" s="136"/>
      <c r="L21" s="135"/>
      <c r="M21" s="135"/>
      <c r="N21" s="135"/>
      <c r="O21" s="137"/>
      <c r="P21" s="120"/>
      <c r="Q21" s="120"/>
      <c r="R21" s="125"/>
    </row>
    <row r="22" spans="1:18" ht="16.5" thickTop="1" x14ac:dyDescent="0.25">
      <c r="A22" s="126"/>
      <c r="B22" s="126"/>
      <c r="C22" s="127"/>
      <c r="D22" s="67"/>
      <c r="E22" s="67"/>
      <c r="F22" s="127"/>
      <c r="G22" s="127"/>
      <c r="H22" s="71"/>
      <c r="I22" s="71"/>
      <c r="J22" s="71"/>
      <c r="K22" s="71"/>
      <c r="L22" s="71"/>
      <c r="M22" s="71"/>
      <c r="N22" s="71"/>
      <c r="O22" s="129"/>
      <c r="P22" s="126"/>
      <c r="Q22" s="126"/>
      <c r="R22" s="68"/>
    </row>
    <row r="23" spans="1:18" ht="15.75" x14ac:dyDescent="0.25">
      <c r="A23" s="126"/>
      <c r="B23" s="126"/>
      <c r="C23" s="127"/>
      <c r="D23" s="67"/>
      <c r="E23" s="67"/>
      <c r="F23" s="127"/>
      <c r="G23" s="127"/>
      <c r="H23" s="71"/>
      <c r="I23" s="71"/>
      <c r="J23" s="71"/>
      <c r="K23" s="71"/>
      <c r="L23" s="71"/>
      <c r="M23" s="71"/>
      <c r="N23" s="71"/>
      <c r="O23" s="129"/>
      <c r="P23" s="126"/>
      <c r="Q23" s="126"/>
      <c r="R23" s="68"/>
    </row>
    <row r="24" spans="1:18" ht="15.75" x14ac:dyDescent="0.25">
      <c r="A24" s="126"/>
      <c r="B24" s="126"/>
      <c r="C24" s="127"/>
      <c r="D24" s="67"/>
      <c r="E24" s="67"/>
      <c r="F24" s="127"/>
      <c r="G24" s="127"/>
      <c r="H24" s="71"/>
      <c r="I24" s="71"/>
      <c r="J24" s="71"/>
      <c r="K24" s="71"/>
      <c r="L24" s="71"/>
      <c r="M24" s="71"/>
      <c r="N24" s="71"/>
      <c r="O24" s="129"/>
      <c r="P24" s="126"/>
      <c r="Q24" s="126"/>
      <c r="R24" s="68"/>
    </row>
    <row r="25" spans="1:18" ht="15.75" x14ac:dyDescent="0.25">
      <c r="C25" s="154" t="s">
        <v>62</v>
      </c>
      <c r="E25" s="67"/>
      <c r="F25" s="67"/>
      <c r="G25" s="59" t="s">
        <v>60</v>
      </c>
      <c r="H25" s="69"/>
      <c r="I25" s="68"/>
      <c r="J25" s="93"/>
      <c r="K25" s="71"/>
      <c r="L25" s="71"/>
    </row>
    <row r="26" spans="1:18" ht="15.75" x14ac:dyDescent="0.25">
      <c r="E26" s="67"/>
      <c r="F26" s="67"/>
      <c r="G26" s="68"/>
      <c r="H26" s="69"/>
      <c r="I26" s="68"/>
      <c r="J26" s="93"/>
      <c r="K26" s="71"/>
      <c r="L26" s="71"/>
    </row>
    <row r="27" spans="1:18" ht="15.75" x14ac:dyDescent="0.25">
      <c r="E27" s="67"/>
      <c r="F27" s="67"/>
      <c r="G27" s="68"/>
      <c r="H27" s="69"/>
      <c r="I27" s="68"/>
      <c r="J27" s="93"/>
      <c r="K27" s="71"/>
      <c r="L27" s="71"/>
    </row>
    <row r="28" spans="1:18" ht="15.75" x14ac:dyDescent="0.25">
      <c r="C28" s="154" t="s">
        <v>63</v>
      </c>
      <c r="E28" s="67"/>
      <c r="F28" s="67"/>
      <c r="G28" s="59" t="s">
        <v>74</v>
      </c>
      <c r="H28" s="69"/>
      <c r="I28" s="68"/>
      <c r="J28" s="93"/>
      <c r="K28" s="71"/>
      <c r="L28" s="71"/>
    </row>
    <row r="29" spans="1:18" ht="15.75" x14ac:dyDescent="0.25">
      <c r="C29" s="67"/>
      <c r="D29" s="67"/>
      <c r="E29" s="68"/>
      <c r="F29" s="69"/>
      <c r="G29" s="69"/>
      <c r="H29" s="67"/>
      <c r="I29" s="68"/>
      <c r="J29" s="93"/>
      <c r="K29" s="71"/>
      <c r="L29" s="71"/>
    </row>
    <row r="30" spans="1:18" x14ac:dyDescent="0.25">
      <c r="C30" s="115"/>
      <c r="F30" s="116"/>
    </row>
    <row r="31" spans="1:18" x14ac:dyDescent="0.25">
      <c r="A31" s="201"/>
      <c r="B31" s="61"/>
    </row>
    <row r="32" spans="1:18" x14ac:dyDescent="0.25">
      <c r="A32" s="201"/>
      <c r="B32" s="61"/>
    </row>
    <row r="33" spans="1:2" x14ac:dyDescent="0.25">
      <c r="A33" s="201"/>
      <c r="B33" s="61"/>
    </row>
    <row r="34" spans="1:2" x14ac:dyDescent="0.25">
      <c r="A34" s="201"/>
      <c r="B34" s="61"/>
    </row>
    <row r="35" spans="1:2" x14ac:dyDescent="0.25">
      <c r="A35" s="201"/>
      <c r="B35" s="61"/>
    </row>
    <row r="36" spans="1:2" x14ac:dyDescent="0.25">
      <c r="A36" s="201"/>
      <c r="B36" s="61"/>
    </row>
    <row r="37" spans="1:2" x14ac:dyDescent="0.25">
      <c r="A37" s="201"/>
      <c r="B37" s="61"/>
    </row>
    <row r="38" spans="1:2" x14ac:dyDescent="0.25">
      <c r="A38" s="201"/>
      <c r="B38" s="61"/>
    </row>
    <row r="39" spans="1:2" x14ac:dyDescent="0.25">
      <c r="A39" s="201"/>
      <c r="B39" s="61"/>
    </row>
    <row r="40" spans="1:2" x14ac:dyDescent="0.25">
      <c r="A40" s="201"/>
      <c r="B40" s="61"/>
    </row>
    <row r="41" spans="1:2" x14ac:dyDescent="0.25">
      <c r="A41" s="201"/>
      <c r="B41" s="61"/>
    </row>
    <row r="42" spans="1:2" x14ac:dyDescent="0.25">
      <c r="A42" s="201"/>
      <c r="B42" s="61"/>
    </row>
    <row r="43" spans="1:2" x14ac:dyDescent="0.25">
      <c r="A43" s="201"/>
      <c r="B43" s="61"/>
    </row>
  </sheetData>
  <mergeCells count="22">
    <mergeCell ref="N10:N11"/>
    <mergeCell ref="H10:H11"/>
    <mergeCell ref="I10:I11"/>
    <mergeCell ref="J10:J11"/>
    <mergeCell ref="L10:L11"/>
    <mergeCell ref="M10:M11"/>
    <mergeCell ref="A1:R1"/>
    <mergeCell ref="A2:R2"/>
    <mergeCell ref="F5:G5"/>
    <mergeCell ref="H6:R6"/>
    <mergeCell ref="A9:A11"/>
    <mergeCell ref="B9:B11"/>
    <mergeCell ref="C9:C11"/>
    <mergeCell ref="D9:D11"/>
    <mergeCell ref="E9:E11"/>
    <mergeCell ref="F9:F11"/>
    <mergeCell ref="G9:G11"/>
    <mergeCell ref="H9:N9"/>
    <mergeCell ref="O9:O11"/>
    <mergeCell ref="P9:P11"/>
    <mergeCell ref="Q9:Q11"/>
    <mergeCell ref="R9:R1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D39" sqref="D39"/>
    </sheetView>
  </sheetViews>
  <sheetFormatPr defaultRowHeight="15" x14ac:dyDescent="0.25"/>
  <cols>
    <col min="1" max="1" width="4.28515625" style="115" customWidth="1"/>
    <col min="2" max="2" width="7.7109375" customWidth="1"/>
    <col min="3" max="3" width="23.85546875" style="115" customWidth="1"/>
    <col min="4" max="4" width="9" style="115" customWidth="1"/>
    <col min="5" max="5" width="8.7109375" customWidth="1"/>
    <col min="6" max="6" width="20.140625" customWidth="1"/>
    <col min="7" max="7" width="28.5703125" customWidth="1"/>
    <col min="8" max="8" width="7.85546875" customWidth="1"/>
    <col min="9" max="9" width="6.85546875" customWidth="1"/>
    <col min="10" max="10" width="7.42578125" customWidth="1"/>
    <col min="11" max="11" width="30.140625" customWidth="1"/>
  </cols>
  <sheetData>
    <row r="1" spans="1:11" ht="20.25" x14ac:dyDescent="0.3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11" ht="20.25" x14ac:dyDescent="0.3">
      <c r="A2" s="210" t="s">
        <v>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1" ht="20.25" x14ac:dyDescent="0.3">
      <c r="A3" s="198"/>
      <c r="B3" s="198"/>
      <c r="C3" s="198"/>
      <c r="D3" s="198"/>
      <c r="E3" s="198"/>
      <c r="F3" s="198"/>
      <c r="H3" s="198"/>
      <c r="I3" s="198"/>
      <c r="J3" s="198"/>
      <c r="K3" s="1" t="s">
        <v>79</v>
      </c>
    </row>
    <row r="4" spans="1:11" ht="18" x14ac:dyDescent="0.25">
      <c r="A4" s="2"/>
      <c r="B4" s="3"/>
      <c r="C4" s="4"/>
      <c r="D4"/>
      <c r="E4" s="5"/>
      <c r="F4" s="5"/>
      <c r="H4" s="5"/>
      <c r="I4" s="5"/>
      <c r="J4" s="5"/>
      <c r="K4" s="199" t="s">
        <v>2</v>
      </c>
    </row>
    <row r="5" spans="1:11" ht="15.75" x14ac:dyDescent="0.25">
      <c r="A5" s="2"/>
      <c r="B5" s="6"/>
      <c r="C5" s="7"/>
      <c r="D5"/>
      <c r="E5" s="212"/>
      <c r="F5" s="212"/>
      <c r="H5" s="8"/>
      <c r="K5" s="9" t="s">
        <v>3</v>
      </c>
    </row>
    <row r="6" spans="1:11" ht="20.25" x14ac:dyDescent="0.3">
      <c r="A6" s="10"/>
      <c r="C6" s="108" t="s">
        <v>83</v>
      </c>
      <c r="D6" s="83">
        <v>0.47916666666666669</v>
      </c>
      <c r="E6" s="82" t="s">
        <v>7</v>
      </c>
      <c r="F6" s="10"/>
      <c r="G6" s="210" t="s">
        <v>5</v>
      </c>
      <c r="H6" s="210"/>
      <c r="I6" s="210"/>
      <c r="J6" s="210"/>
      <c r="K6" s="210"/>
    </row>
    <row r="7" spans="1:11" ht="18.75" x14ac:dyDescent="0.3">
      <c r="A7" s="14"/>
      <c r="B7" s="6"/>
      <c r="C7" s="11"/>
      <c r="D7" s="12"/>
      <c r="E7" s="13"/>
      <c r="F7" s="2"/>
      <c r="G7" s="16"/>
    </row>
    <row r="8" spans="1:11" ht="15.75" x14ac:dyDescent="0.25">
      <c r="A8" s="2"/>
      <c r="B8" s="19" t="s">
        <v>8</v>
      </c>
      <c r="D8" s="19" t="s">
        <v>78</v>
      </c>
      <c r="E8" s="2"/>
      <c r="F8" s="138"/>
      <c r="G8" s="179"/>
    </row>
    <row r="9" spans="1:11" ht="25.5" customHeight="1" x14ac:dyDescent="0.25">
      <c r="A9" s="180" t="s">
        <v>34</v>
      </c>
      <c r="B9" s="181" t="s">
        <v>11</v>
      </c>
      <c r="C9" s="182" t="s">
        <v>41</v>
      </c>
      <c r="D9" s="181" t="s">
        <v>13</v>
      </c>
      <c r="E9" s="206" t="s">
        <v>42</v>
      </c>
      <c r="F9" s="206" t="s">
        <v>15</v>
      </c>
      <c r="G9" s="206" t="s">
        <v>43</v>
      </c>
      <c r="H9" s="23" t="s">
        <v>51</v>
      </c>
      <c r="I9" s="183" t="s">
        <v>18</v>
      </c>
      <c r="J9" s="181" t="s">
        <v>52</v>
      </c>
      <c r="K9" s="184" t="s">
        <v>20</v>
      </c>
    </row>
    <row r="10" spans="1:11" x14ac:dyDescent="0.25">
      <c r="A10" s="102">
        <v>1</v>
      </c>
      <c r="B10" s="39">
        <v>345</v>
      </c>
      <c r="C10" s="103" t="str">
        <f>IF(B10=0," ",VLOOKUP(B10,[1]Женщины!B$1:I$65536,2,FALSE))</f>
        <v>Мирошниченко София</v>
      </c>
      <c r="D10" s="185" t="str">
        <f>IF(B10=0," ",VLOOKUP($B10,[1]Женщины!$B$1:$H$65536,3,FALSE))</f>
        <v>04.10.1995</v>
      </c>
      <c r="E10" s="39" t="str">
        <f>IF(B10=0," ",IF(VLOOKUP($B10,[1]Женщины!$B$1:$H$65536,4,FALSE)=0," ",VLOOKUP($B10,[1]Женщины!$B$1:$H$65536,4,FALSE)))</f>
        <v>КМС</v>
      </c>
      <c r="F10" s="103" t="str">
        <f>IF(B10=0," ",VLOOKUP($B10,[1]Женщины!$B$1:$H$65536,5,FALSE))</f>
        <v xml:space="preserve">Республика Татарстан </v>
      </c>
      <c r="G10" s="103" t="str">
        <f>IF(B10=0," ",VLOOKUP($B10,[1]Женщины!$B$1:$H$65536,6,FALSE))</f>
        <v xml:space="preserve">Казань, ФГБОУ ВО ПГАФКСиТ </v>
      </c>
      <c r="H10" s="186">
        <v>1.75</v>
      </c>
      <c r="I10" s="33" t="str">
        <f>IF(H10=0," ",IF(H10&gt;=[1]Разряды!$D$41,[1]Разряды!$D$3,IF(H10&gt;=[1]Разряды!$E$41,[1]Разряды!$E$3,IF(H10&gt;=[1]Разряды!$F$41,[1]Разряды!$F$3,IF(H10&gt;=[1]Разряды!$G$41,[1]Разряды!$G$3,IF(H10&gt;=[1]Разряды!$H$41,[1]Разряды!$H$3,IF(H10&gt;=[1]Разряды!$I$41,[1]Разряды!$I$3,IF(H10&gt;=[1]Разряды!$J$41,[1]Разряды!$J$3,"б/р"))))))))</f>
        <v>кмс</v>
      </c>
      <c r="J10" s="39">
        <v>16</v>
      </c>
      <c r="K10" s="103" t="str">
        <f>IF(B10=0," ",VLOOKUP($B10,[1]Женщины!$B$1:$H$65536,7,FALSE))</f>
        <v>Сверигин Р.Р.</v>
      </c>
    </row>
    <row r="11" spans="1:11" x14ac:dyDescent="0.25">
      <c r="A11" s="24">
        <v>2</v>
      </c>
      <c r="B11" s="25">
        <v>67</v>
      </c>
      <c r="C11" s="26" t="str">
        <f>IF(B11=0," ",VLOOKUP(B11,[1]Женщины!B$1:I$65536,2,FALSE))</f>
        <v>Коронцевич Дарья</v>
      </c>
      <c r="D11" s="109" t="str">
        <f>IF(B11=0," ",VLOOKUP($B11,[1]Женщины!$B$1:$H$65536,3,FALSE))</f>
        <v>17.01.1995</v>
      </c>
      <c r="E11" s="25" t="str">
        <f>IF(B11=0," ",IF(VLOOKUP($B11,[1]Женщины!$B$1:$H$65536,4,FALSE)=0," ",VLOOKUP($B11,[1]Женщины!$B$1:$H$65536,4,FALSE)))</f>
        <v>КМС</v>
      </c>
      <c r="F11" s="26" t="str">
        <f>IF(B11=0," ",VLOOKUP($B11,[1]Женщины!$B$1:$H$65536,5,FALSE))</f>
        <v>Республика Мордовия</v>
      </c>
      <c r="G11" s="170" t="str">
        <f>IF(B11=0," ",VLOOKUP($B11,[1]Женщины!$B$1:$H$65536,6,FALSE))</f>
        <v>Саранск, ФГБОУ ВПО "МГУ им. Н.П. Огарева"</v>
      </c>
      <c r="H11" s="118">
        <v>1.75</v>
      </c>
      <c r="I11" s="30" t="str">
        <f>IF(H11=0," ",IF(H11&gt;=[1]Разряды!$D$41,[1]Разряды!$D$3,IF(H11&gt;=[1]Разряды!$E$41,[1]Разряды!$E$3,IF(H11&gt;=[1]Разряды!$F$41,[1]Разряды!$F$3,IF(H11&gt;=[1]Разряды!$G$41,[1]Разряды!$G$3,IF(H11&gt;=[1]Разряды!$H$41,[1]Разряды!$H$3,IF(H11&gt;=[1]Разряды!$I$41,[1]Разряды!$I$3,IF(H11&gt;=[1]Разряды!$J$41,[1]Разряды!$J$3,"б/р"))))))))</f>
        <v>кмс</v>
      </c>
      <c r="J11" s="25">
        <v>13</v>
      </c>
      <c r="K11" s="26" t="str">
        <f>IF(B11=0," ",VLOOKUP($B11,[1]Женщины!$B$1:$H$65536,7,FALSE))</f>
        <v>Разовы В.Н., Л.И.</v>
      </c>
    </row>
    <row r="12" spans="1:11" x14ac:dyDescent="0.25">
      <c r="A12" s="24">
        <v>3</v>
      </c>
      <c r="B12" s="25">
        <v>344</v>
      </c>
      <c r="C12" s="26" t="str">
        <f>IF(B12=0," ",VLOOKUP(B12,[1]Женщины!B$1:I$65536,2,FALSE))</f>
        <v>Гаврилюк Кристина</v>
      </c>
      <c r="D12" s="109" t="str">
        <f>IF(B12=0," ",VLOOKUP($B12,[1]Женщины!$B$1:$H$65536,3,FALSE))</f>
        <v>14.05.1994</v>
      </c>
      <c r="E12" s="25" t="str">
        <f>IF(B12=0," ",IF(VLOOKUP($B12,[1]Женщины!$B$1:$H$65536,4,FALSE)=0," ",VLOOKUP($B12,[1]Женщины!$B$1:$H$65536,4,FALSE)))</f>
        <v>КМС</v>
      </c>
      <c r="F12" s="26" t="str">
        <f>IF(B12=0," ",VLOOKUP($B12,[1]Женщины!$B$1:$H$65536,5,FALSE))</f>
        <v xml:space="preserve">Республика Татарстан </v>
      </c>
      <c r="G12" s="26" t="str">
        <f>IF(B12=0," ",VLOOKUP($B12,[1]Женщины!$B$1:$H$65536,6,FALSE))</f>
        <v xml:space="preserve">Казань, ФГБОУ ВО ПГАФКСиТ </v>
      </c>
      <c r="H12" s="118">
        <v>1.7</v>
      </c>
      <c r="I12" s="30" t="str">
        <f>IF(H12=0," ",IF(H12&gt;=[1]Разряды!$D$41,[1]Разряды!$D$3,IF(H12&gt;=[1]Разряды!$E$41,[1]Разряды!$E$3,IF(H12&gt;=[1]Разряды!$F$41,[1]Разряды!$F$3,IF(H12&gt;=[1]Разряды!$G$41,[1]Разряды!$G$3,IF(H12&gt;=[1]Разряды!$H$41,[1]Разряды!$H$3,IF(H12&gt;=[1]Разряды!$I$41,[1]Разряды!$I$3,IF(H12&gt;=[1]Разряды!$J$41,[1]Разряды!$J$3,"б/р"))))))))</f>
        <v>1р</v>
      </c>
      <c r="J12" s="25">
        <v>11</v>
      </c>
      <c r="K12" s="42" t="str">
        <f>IF(B12=0," ",VLOOKUP($B12,[1]Женщины!$B$1:$H$65536,7,FALSE))</f>
        <v>Яшины Ж.Л., А.Н.</v>
      </c>
    </row>
    <row r="13" spans="1:11" x14ac:dyDescent="0.25">
      <c r="A13" s="25">
        <v>4</v>
      </c>
      <c r="B13" s="25">
        <v>151</v>
      </c>
      <c r="C13" s="26" t="str">
        <f>IF(B13=0," ",VLOOKUP(B13,[1]Женщины!B$1:I$65536,2,FALSE))</f>
        <v>Мрыхина Елена</v>
      </c>
      <c r="D13" s="109" t="str">
        <f>IF(B13=0," ",VLOOKUP($B13,[1]Женщины!$B$1:$H$65536,3,FALSE))</f>
        <v>29.01.1995</v>
      </c>
      <c r="E13" s="25" t="str">
        <f>IF(B13=0," ",IF(VLOOKUP($B13,[1]Женщины!$B$1:$H$65536,4,FALSE)=0," ",VLOOKUP($B13,[1]Женщины!$B$1:$H$65536,4,FALSE)))</f>
        <v>КМС</v>
      </c>
      <c r="F13" s="26" t="str">
        <f>IF(B13=0," ",VLOOKUP($B13,[1]Женщины!$B$1:$H$65536,5,FALSE))</f>
        <v>Москва</v>
      </c>
      <c r="G13" s="26" t="str">
        <f>IF(B13=0," ",VLOOKUP($B13,[1]Женщины!$B$1:$H$65536,6,FALSE))</f>
        <v xml:space="preserve">Москва, РГУФКСМиТ </v>
      </c>
      <c r="H13" s="118">
        <v>1.65</v>
      </c>
      <c r="I13" s="30" t="str">
        <f>IF(H13=0," ",IF(H13&gt;=[1]Разряды!$D$41,[1]Разряды!$D$3,IF(H13&gt;=[1]Разряды!$E$41,[1]Разряды!$E$3,IF(H13&gt;=[1]Разряды!$F$41,[1]Разряды!$F$3,IF(H13&gt;=[1]Разряды!$G$41,[1]Разряды!$G$3,IF(H13&gt;=[1]Разряды!$H$41,[1]Разряды!$H$3,IF(H13&gt;=[1]Разряды!$I$41,[1]Разряды!$I$3,IF(H13&gt;=[1]Разряды!$J$41,[1]Разряды!$J$3,"б/р"))))))))</f>
        <v>1р</v>
      </c>
      <c r="J13" s="25">
        <v>10</v>
      </c>
      <c r="K13" s="26" t="str">
        <f>IF(B13=0," ",VLOOKUP($B13,[1]Женщины!$B$1:$H$65536,7,FALSE))</f>
        <v>Желанов</v>
      </c>
    </row>
    <row r="14" spans="1:11" x14ac:dyDescent="0.25">
      <c r="A14" s="25">
        <v>5</v>
      </c>
      <c r="B14" s="25">
        <v>244</v>
      </c>
      <c r="C14" s="26" t="str">
        <f>IF(B14=0," ",VLOOKUP(B14,[1]Женщины!B$1:I$65536,2,FALSE))</f>
        <v>Овчинникова Екатерина</v>
      </c>
      <c r="D14" s="109" t="str">
        <f>IF(B14=0," ",VLOOKUP($B14,[1]Женщины!$B$1:$H$65536,3,FALSE))</f>
        <v>01.04.1995</v>
      </c>
      <c r="E14" s="25" t="str">
        <f>IF(B14=0," ",IF(VLOOKUP($B14,[1]Женщины!$B$1:$H$65536,4,FALSE)=0," ",VLOOKUP($B14,[1]Женщины!$B$1:$H$65536,4,FALSE)))</f>
        <v>КМС</v>
      </c>
      <c r="F14" s="26"/>
      <c r="G14" s="26" t="str">
        <f>IF(B14=0," ",VLOOKUP($B14,[1]Женщины!$B$1:$H$65536,6,FALSE))</f>
        <v xml:space="preserve">Калининград, БФУ им. И. Канта  </v>
      </c>
      <c r="H14" s="118">
        <v>1.6</v>
      </c>
      <c r="I14" s="30" t="str">
        <f>IF(H14=0," ",IF(H14&gt;=[1]Разряды!$D$41,[1]Разряды!$D$3,IF(H14&gt;=[1]Разряды!$E$41,[1]Разряды!$E$3,IF(H14&gt;=[1]Разряды!$F$41,[1]Разряды!$F$3,IF(H14&gt;=[1]Разряды!$G$41,[1]Разряды!$G$3,IF(H14&gt;=[1]Разряды!$H$41,[1]Разряды!$H$3,IF(H14&gt;=[1]Разряды!$I$41,[1]Разряды!$I$3,IF(H14&gt;=[1]Разряды!$J$41,[1]Разряды!$J$3,"б/р"))))))))</f>
        <v>2р</v>
      </c>
      <c r="J14" s="25">
        <v>9</v>
      </c>
      <c r="K14" s="26" t="str">
        <f>IF(B14=0," ",VLOOKUP($B14,[1]Женщины!$B$1:$H$65536,7,FALSE))</f>
        <v>Стародубова Т.А., Григорьев А.А.</v>
      </c>
    </row>
    <row r="15" spans="1:11" x14ac:dyDescent="0.25">
      <c r="A15" s="25">
        <v>6</v>
      </c>
      <c r="B15" s="25">
        <v>253</v>
      </c>
      <c r="C15" s="26" t="str">
        <f>IF(B15=0," ",VLOOKUP(B15,[1]Женщины!B$1:I$65536,2,FALSE))</f>
        <v>Мишина Ольга</v>
      </c>
      <c r="D15" s="109" t="str">
        <f>IF(B15=0," ",VLOOKUP($B15,[1]Женщины!$B$1:$H$65536,3,FALSE))</f>
        <v>14.12.1996</v>
      </c>
      <c r="E15" s="25" t="str">
        <f>IF(B15=0," ",IF(VLOOKUP($B15,[1]Женщины!$B$1:$H$65536,4,FALSE)=0," ",VLOOKUP($B15,[1]Женщины!$B$1:$H$65536,4,FALSE)))</f>
        <v>2р</v>
      </c>
      <c r="F15" s="26" t="str">
        <f>IF(B15=0," ",VLOOKUP($B15,[1]Женщины!$B$1:$H$65536,5,FALSE))</f>
        <v xml:space="preserve">Ивановская </v>
      </c>
      <c r="G15" s="26" t="str">
        <f>IF(B15=0," ",VLOOKUP($B15,[1]Женщины!$B$1:$H$65536,6,FALSE))</f>
        <v xml:space="preserve">Иваново, ИГЭУ им. В.И. Ленина </v>
      </c>
      <c r="H15" s="118">
        <v>1.55</v>
      </c>
      <c r="I15" s="30" t="str">
        <f>IF(H15=0," ",IF(H15&gt;=[1]Разряды!$D$41,[1]Разряды!$D$3,IF(H15&gt;=[1]Разряды!$E$41,[1]Разряды!$E$3,IF(H15&gt;=[1]Разряды!$F$41,[1]Разряды!$F$3,IF(H15&gt;=[1]Разряды!$G$41,[1]Разряды!$G$3,IF(H15&gt;=[1]Разряды!$H$41,[1]Разряды!$H$3,IF(H15&gt;=[1]Разряды!$I$41,[1]Разряды!$I$3,IF(H15&gt;=[1]Разряды!$J$41,[1]Разряды!$J$3,"б/р"))))))))</f>
        <v>2р</v>
      </c>
      <c r="J15" s="25">
        <v>8</v>
      </c>
      <c r="K15" s="42" t="str">
        <f>IF(B15=0," ",VLOOKUP($B15,[1]Женщины!$B$1:$H$65536,7,FALSE))</f>
        <v xml:space="preserve">Чахунов Е.И. </v>
      </c>
    </row>
    <row r="16" spans="1:11" x14ac:dyDescent="0.25">
      <c r="A16" s="25">
        <v>7</v>
      </c>
      <c r="B16" s="25">
        <v>154</v>
      </c>
      <c r="C16" s="26" t="str">
        <f>IF(B16=0," ",VLOOKUP(B16,[1]Женщины!B$1:I$65536,2,FALSE))</f>
        <v>Стецук Татьяна</v>
      </c>
      <c r="D16" s="109" t="str">
        <f>IF(B16=0," ",VLOOKUP($B16,[1]Женщины!$B$1:$H$65536,3,FALSE))</f>
        <v>28.07.1992</v>
      </c>
      <c r="E16" s="25" t="str">
        <f>IF(B16=0," ",IF(VLOOKUP($B16,[1]Женщины!$B$1:$H$65536,4,FALSE)=0," ",VLOOKUP($B16,[1]Женщины!$B$1:$H$65536,4,FALSE)))</f>
        <v>МС</v>
      </c>
      <c r="F16" s="26" t="str">
        <f>IF(B16=0," ",VLOOKUP($B16,[1]Женщины!$B$1:$H$65536,5,FALSE))</f>
        <v>Москва</v>
      </c>
      <c r="G16" s="26" t="str">
        <f>IF(B16=0," ",VLOOKUP($B16,[1]Женщины!$B$1:$H$65536,6,FALSE))</f>
        <v xml:space="preserve">Москва, РГУФКСМиТ </v>
      </c>
      <c r="H16" s="118">
        <v>1.5</v>
      </c>
      <c r="I16" s="30" t="str">
        <f>IF(H16=0," ",IF(H16&gt;=[1]Разряды!$D$41,[1]Разряды!$D$3,IF(H16&gt;=[1]Разряды!$E$41,[1]Разряды!$E$3,IF(H16&gt;=[1]Разряды!$F$41,[1]Разряды!$F$3,IF(H16&gt;=[1]Разряды!$G$41,[1]Разряды!$G$3,IF(H16&gt;=[1]Разряды!$H$41,[1]Разряды!$H$3,IF(H16&gt;=[1]Разряды!$I$41,[1]Разряды!$I$3,IF(H16&gt;=[1]Разряды!$J$41,[1]Разряды!$J$3,"б/р"))))))))</f>
        <v>2р</v>
      </c>
      <c r="J16" s="25">
        <v>7</v>
      </c>
      <c r="K16" s="26" t="str">
        <f>IF(B16=0," ",VLOOKUP($B16,[1]Женщины!$B$1:$H$65536,7,FALSE))</f>
        <v>Хайкин В.Е.</v>
      </c>
    </row>
    <row r="17" spans="1:11" x14ac:dyDescent="0.25">
      <c r="A17" s="25">
        <v>8</v>
      </c>
      <c r="B17" s="25">
        <v>169</v>
      </c>
      <c r="C17" s="26" t="str">
        <f>IF(B17=0," ",VLOOKUP(B17,[1]Женщины!B$1:I$65536,2,FALSE))</f>
        <v>Иванова Алена</v>
      </c>
      <c r="D17" s="109" t="str">
        <f>IF(B17=0," ",VLOOKUP($B17,[1]Женщины!$B$1:$H$65536,3,FALSE))</f>
        <v>29.07.1997</v>
      </c>
      <c r="E17" s="25" t="str">
        <f>IF(B17=0," ",IF(VLOOKUP($B17,[1]Женщины!$B$1:$H$65536,4,FALSE)=0," ",VLOOKUP($B17,[1]Женщины!$B$1:$H$65536,4,FALSE)))</f>
        <v>1р</v>
      </c>
      <c r="F17" s="26" t="str">
        <f>IF(B17=0," ",VLOOKUP($B17,[1]Женщины!$B$1:$H$65536,5,FALSE))</f>
        <v>Ивановская</v>
      </c>
      <c r="G17" s="26" t="str">
        <f>IF(B17=0," ",VLOOKUP($B17,[1]Женщины!$B$1:$H$65536,6,FALSE))</f>
        <v>Шуя, ШФ ИвГУ</v>
      </c>
      <c r="H17" s="118">
        <v>1.45</v>
      </c>
      <c r="I17" s="30" t="str">
        <f>IF(H17=0," ",IF(H17&gt;=[1]Разряды!$D$41,[1]Разряды!$D$3,IF(H17&gt;=[1]Разряды!$E$41,[1]Разряды!$E$3,IF(H17&gt;=[1]Разряды!$F$41,[1]Разряды!$F$3,IF(H17&gt;=[1]Разряды!$G$41,[1]Разряды!$G$3,IF(H17&gt;=[1]Разряды!$H$41,[1]Разряды!$H$3,IF(H17&gt;=[1]Разряды!$I$41,[1]Разряды!$I$3,IF(H17&gt;=[1]Разряды!$J$41,[1]Разряды!$J$3,"б/р"))))))))</f>
        <v>3р</v>
      </c>
      <c r="J17" s="25">
        <v>0</v>
      </c>
      <c r="K17" s="42" t="str">
        <f>IF(B17=0," ",VLOOKUP($B17,[1]Женщины!$B$1:$H$65536,7,FALSE))</f>
        <v>Кузинов Н.В.</v>
      </c>
    </row>
    <row r="18" spans="1:11" ht="16.5" thickBot="1" x14ac:dyDescent="0.3">
      <c r="A18" s="57"/>
      <c r="B18" s="125"/>
      <c r="C18" s="140"/>
      <c r="D18" s="122"/>
      <c r="E18" s="113"/>
      <c r="F18" s="113"/>
      <c r="G18" s="113"/>
      <c r="H18" s="141"/>
      <c r="I18" s="120"/>
      <c r="J18" s="120"/>
      <c r="K18" s="125"/>
    </row>
    <row r="19" spans="1:11" ht="16.5" thickTop="1" x14ac:dyDescent="0.25">
      <c r="A19" s="169"/>
      <c r="B19" s="169"/>
      <c r="C19" s="169"/>
      <c r="D19" s="169"/>
      <c r="E19" s="169"/>
      <c r="F19" s="169"/>
      <c r="G19" s="169"/>
      <c r="H19" s="169"/>
      <c r="I19" s="126"/>
      <c r="J19" s="126"/>
      <c r="K19" s="68"/>
    </row>
    <row r="20" spans="1:11" ht="15.75" x14ac:dyDescent="0.25">
      <c r="A20" s="64"/>
      <c r="B20" s="68"/>
      <c r="H20" s="143"/>
      <c r="I20" s="126"/>
      <c r="J20" s="126"/>
      <c r="K20" s="68"/>
    </row>
    <row r="21" spans="1:11" ht="15.75" x14ac:dyDescent="0.25">
      <c r="A21" s="64"/>
      <c r="B21" s="68"/>
      <c r="H21" s="143"/>
      <c r="I21" s="126"/>
      <c r="J21" s="126"/>
      <c r="K21" s="68"/>
    </row>
    <row r="22" spans="1:11" ht="15.75" x14ac:dyDescent="0.25">
      <c r="A22" s="64"/>
      <c r="B22" s="68"/>
      <c r="H22" s="143"/>
      <c r="I22" s="126"/>
      <c r="J22" s="126"/>
      <c r="K22" s="68"/>
    </row>
    <row r="23" spans="1:11" ht="15.75" x14ac:dyDescent="0.25">
      <c r="B23" s="154" t="s">
        <v>62</v>
      </c>
      <c r="C23"/>
      <c r="D23" s="67"/>
      <c r="E23" s="67"/>
      <c r="F23" s="59" t="s">
        <v>60</v>
      </c>
      <c r="G23" s="69"/>
    </row>
    <row r="24" spans="1:11" ht="15.75" x14ac:dyDescent="0.25">
      <c r="C24"/>
      <c r="D24" s="67"/>
      <c r="E24" s="67"/>
      <c r="F24" s="68"/>
      <c r="G24" s="69"/>
    </row>
    <row r="25" spans="1:11" ht="15.75" x14ac:dyDescent="0.25">
      <c r="C25"/>
      <c r="D25" s="67"/>
      <c r="E25" s="67"/>
      <c r="F25" s="68"/>
      <c r="G25" s="69"/>
    </row>
    <row r="26" spans="1:11" ht="15.75" x14ac:dyDescent="0.25">
      <c r="C26"/>
      <c r="D26" s="67"/>
      <c r="E26" s="67"/>
      <c r="F26" s="68"/>
      <c r="G26" s="69"/>
    </row>
    <row r="27" spans="1:11" ht="15.75" x14ac:dyDescent="0.25">
      <c r="B27" s="154" t="s">
        <v>63</v>
      </c>
      <c r="C27"/>
      <c r="D27" s="67"/>
      <c r="E27" s="67"/>
      <c r="F27" s="59" t="s">
        <v>74</v>
      </c>
      <c r="G27" s="69"/>
    </row>
    <row r="28" spans="1:11" ht="15.75" x14ac:dyDescent="0.25">
      <c r="C28" s="142"/>
      <c r="D28" s="67"/>
      <c r="E28" s="67"/>
      <c r="F28" s="68"/>
      <c r="G28" s="69"/>
      <c r="H28" s="143"/>
      <c r="I28" s="126"/>
      <c r="J28" s="126"/>
      <c r="K28" s="68"/>
    </row>
    <row r="29" spans="1:11" ht="15.75" x14ac:dyDescent="0.25">
      <c r="C29" s="142"/>
      <c r="D29" s="67"/>
      <c r="E29" s="67"/>
      <c r="F29" s="68"/>
      <c r="G29" s="69"/>
      <c r="H29" s="143"/>
      <c r="I29" s="126"/>
      <c r="J29" s="126"/>
      <c r="K29" s="68"/>
    </row>
    <row r="30" spans="1:11" ht="15.75" x14ac:dyDescent="0.25">
      <c r="C30" s="142"/>
      <c r="D30" s="67"/>
      <c r="E30" s="67"/>
      <c r="F30" s="68"/>
      <c r="G30" s="69"/>
      <c r="H30" s="143"/>
      <c r="I30" s="126"/>
      <c r="J30" s="126"/>
      <c r="K30" s="68"/>
    </row>
    <row r="31" spans="1:11" ht="15.75" x14ac:dyDescent="0.25">
      <c r="C31" s="142"/>
      <c r="D31" s="67"/>
      <c r="E31" s="67"/>
      <c r="F31" s="68"/>
      <c r="G31" s="69"/>
      <c r="H31" s="143"/>
      <c r="I31" s="126"/>
      <c r="J31" s="126"/>
      <c r="K31" s="68"/>
    </row>
    <row r="32" spans="1:11" ht="15.75" x14ac:dyDescent="0.25">
      <c r="C32" s="142"/>
      <c r="D32" s="67"/>
      <c r="E32" s="67"/>
      <c r="F32" s="68"/>
      <c r="G32" s="69"/>
      <c r="H32" s="143"/>
      <c r="I32" s="126"/>
      <c r="J32" s="126"/>
      <c r="K32" s="68"/>
    </row>
    <row r="33" spans="3:11" ht="15.75" x14ac:dyDescent="0.25">
      <c r="C33" s="142"/>
      <c r="D33" s="67"/>
      <c r="E33" s="67"/>
      <c r="F33" s="68"/>
      <c r="G33" s="69"/>
      <c r="H33" s="143"/>
      <c r="I33" s="126"/>
      <c r="J33" s="126"/>
      <c r="K33" s="68"/>
    </row>
    <row r="34" spans="3:11" ht="15.75" x14ac:dyDescent="0.25">
      <c r="C34" s="142"/>
      <c r="D34" s="67"/>
      <c r="E34" s="67"/>
      <c r="F34" s="68"/>
      <c r="G34" s="69"/>
      <c r="H34" s="143"/>
      <c r="I34" s="126"/>
      <c r="J34" s="126"/>
      <c r="K34" s="68"/>
    </row>
    <row r="35" spans="3:11" ht="15.75" x14ac:dyDescent="0.25">
      <c r="C35" s="142"/>
      <c r="D35" s="67"/>
      <c r="E35" s="67"/>
      <c r="F35" s="68"/>
      <c r="G35" s="69"/>
      <c r="H35" s="143"/>
      <c r="I35" s="126"/>
      <c r="J35" s="126"/>
      <c r="K35" s="68"/>
    </row>
  </sheetData>
  <mergeCells count="4">
    <mergeCell ref="A1:K1"/>
    <mergeCell ref="A2:K2"/>
    <mergeCell ref="E5:F5"/>
    <mergeCell ref="G6:K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workbookViewId="0">
      <selection activeCell="A52" sqref="A52:XFD98"/>
    </sheetView>
  </sheetViews>
  <sheetFormatPr defaultRowHeight="15" x14ac:dyDescent="0.25"/>
  <cols>
    <col min="1" max="1" width="5.28515625" customWidth="1"/>
    <col min="2" max="2" width="4.85546875" customWidth="1"/>
    <col min="3" max="3" width="5.5703125" customWidth="1"/>
    <col min="4" max="4" width="21.42578125" customWidth="1"/>
    <col min="5" max="5" width="33.5703125" customWidth="1"/>
    <col min="6" max="6" width="4.85546875" customWidth="1"/>
    <col min="7" max="9" width="4.7109375" customWidth="1"/>
    <col min="10" max="10" width="5" customWidth="1"/>
    <col min="11" max="11" width="4.85546875" customWidth="1"/>
    <col min="12" max="12" width="4.7109375" customWidth="1"/>
    <col min="13" max="15" width="4.85546875" customWidth="1"/>
    <col min="16" max="16" width="4.42578125" customWidth="1"/>
    <col min="17" max="17" width="4.85546875" customWidth="1"/>
    <col min="18" max="18" width="5" customWidth="1"/>
    <col min="19" max="19" width="4.5703125" customWidth="1"/>
    <col min="20" max="20" width="4.42578125" customWidth="1"/>
    <col min="21" max="21" width="4.85546875" customWidth="1"/>
    <col min="22" max="22" width="4.42578125" customWidth="1"/>
    <col min="23" max="24" width="4" customWidth="1"/>
    <col min="25" max="25" width="4.85546875" customWidth="1"/>
    <col min="26" max="26" width="5.140625" customWidth="1"/>
    <col min="27" max="27" width="7.7109375" customWidth="1"/>
  </cols>
  <sheetData>
    <row r="1" spans="1:27" ht="20.25" x14ac:dyDescent="0.3">
      <c r="A1" s="232" t="s">
        <v>67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</row>
    <row r="2" spans="1:27" ht="20.25" x14ac:dyDescent="0.3">
      <c r="A2" s="233" t="s">
        <v>68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</row>
    <row r="3" spans="1:27" ht="15.75" x14ac:dyDescent="0.25">
      <c r="A3" s="61"/>
      <c r="B3" s="61"/>
      <c r="C3" s="61"/>
      <c r="D3" s="68"/>
      <c r="E3" s="68"/>
      <c r="F3" s="72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</row>
    <row r="4" spans="1:27" x14ac:dyDescent="0.25">
      <c r="A4" s="234" t="s">
        <v>64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27" ht="15.75" x14ac:dyDescent="0.25">
      <c r="A5" s="61"/>
      <c r="B5" s="61"/>
      <c r="C5" s="61"/>
      <c r="D5" s="68"/>
      <c r="E5" s="68"/>
      <c r="F5" s="67"/>
      <c r="G5" s="127"/>
      <c r="H5" s="68"/>
      <c r="I5" s="187"/>
      <c r="J5" s="126"/>
      <c r="K5" s="68"/>
      <c r="P5" s="235" t="s">
        <v>69</v>
      </c>
      <c r="Q5" s="235"/>
      <c r="R5" s="235"/>
      <c r="S5" s="235"/>
      <c r="T5" s="235"/>
      <c r="U5" s="235"/>
      <c r="V5" s="235"/>
      <c r="W5" s="188" t="s">
        <v>97</v>
      </c>
      <c r="X5" s="188"/>
      <c r="Y5" s="188"/>
      <c r="Z5" s="189"/>
      <c r="AA5" s="189" t="s">
        <v>73</v>
      </c>
    </row>
    <row r="6" spans="1:27" ht="18" x14ac:dyDescent="0.25">
      <c r="A6" s="213" t="s">
        <v>66</v>
      </c>
      <c r="B6" s="213" t="s">
        <v>47</v>
      </c>
      <c r="C6" s="215" t="s">
        <v>70</v>
      </c>
      <c r="D6" s="207" t="s">
        <v>41</v>
      </c>
      <c r="E6" s="215" t="s">
        <v>16</v>
      </c>
      <c r="F6" s="236" t="s">
        <v>48</v>
      </c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8"/>
      <c r="Y6" s="239" t="s">
        <v>49</v>
      </c>
      <c r="Z6" s="242" t="s">
        <v>50</v>
      </c>
      <c r="AA6" s="215" t="s">
        <v>71</v>
      </c>
    </row>
    <row r="7" spans="1:27" x14ac:dyDescent="0.25">
      <c r="A7" s="222"/>
      <c r="B7" s="222"/>
      <c r="C7" s="222"/>
      <c r="D7" s="223"/>
      <c r="E7" s="222"/>
      <c r="F7" s="245">
        <v>135</v>
      </c>
      <c r="G7" s="245">
        <v>140</v>
      </c>
      <c r="H7" s="245">
        <v>145</v>
      </c>
      <c r="I7" s="245">
        <v>150</v>
      </c>
      <c r="J7" s="245">
        <v>155</v>
      </c>
      <c r="K7" s="245">
        <v>160</v>
      </c>
      <c r="L7" s="245">
        <v>165</v>
      </c>
      <c r="M7" s="245">
        <v>170</v>
      </c>
      <c r="N7" s="245">
        <v>175</v>
      </c>
      <c r="O7" s="246">
        <v>178</v>
      </c>
      <c r="P7" s="245"/>
      <c r="Q7" s="245"/>
      <c r="R7" s="245"/>
      <c r="S7" s="245"/>
      <c r="T7" s="245"/>
      <c r="U7" s="245"/>
      <c r="V7" s="245"/>
      <c r="W7" s="245"/>
      <c r="X7" s="245"/>
      <c r="Y7" s="240"/>
      <c r="Z7" s="243"/>
      <c r="AA7" s="220"/>
    </row>
    <row r="8" spans="1:27" x14ac:dyDescent="0.25">
      <c r="A8" s="214"/>
      <c r="B8" s="214"/>
      <c r="C8" s="214"/>
      <c r="D8" s="208"/>
      <c r="E8" s="214"/>
      <c r="F8" s="245"/>
      <c r="G8" s="245"/>
      <c r="H8" s="245"/>
      <c r="I8" s="245"/>
      <c r="J8" s="245"/>
      <c r="K8" s="245"/>
      <c r="L8" s="245"/>
      <c r="M8" s="245"/>
      <c r="N8" s="245"/>
      <c r="O8" s="247"/>
      <c r="P8" s="245"/>
      <c r="Q8" s="245"/>
      <c r="R8" s="245"/>
      <c r="S8" s="245"/>
      <c r="T8" s="245"/>
      <c r="U8" s="245"/>
      <c r="V8" s="245"/>
      <c r="W8" s="245"/>
      <c r="X8" s="245"/>
      <c r="Y8" s="241"/>
      <c r="Z8" s="244"/>
      <c r="AA8" s="221"/>
    </row>
    <row r="9" spans="1:27" x14ac:dyDescent="0.25">
      <c r="A9" s="36">
        <v>1</v>
      </c>
      <c r="B9" s="193">
        <v>135</v>
      </c>
      <c r="C9" s="194">
        <v>253</v>
      </c>
      <c r="D9" s="26" t="str">
        <f>IF(C9=0," ",VLOOKUP(C9,[1]Женщины!B$1:I$65536,2,FALSE))</f>
        <v>Мишина Ольга</v>
      </c>
      <c r="E9" s="79" t="str">
        <f>IF(C9=0," ",VLOOKUP($C9,[1]Женщины!$B$1:$H$65536,6,FALSE))</f>
        <v xml:space="preserve">Иваново, ИГЭУ им. В.И. Ленина </v>
      </c>
      <c r="F9" s="195" t="s">
        <v>53</v>
      </c>
      <c r="G9" s="195" t="s">
        <v>53</v>
      </c>
      <c r="H9" s="195" t="s">
        <v>53</v>
      </c>
      <c r="I9" s="195" t="s">
        <v>53</v>
      </c>
      <c r="J9" s="195" t="s">
        <v>54</v>
      </c>
      <c r="K9" s="195" t="s">
        <v>55</v>
      </c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39">
        <v>2</v>
      </c>
      <c r="Z9" s="139">
        <v>1</v>
      </c>
      <c r="AA9" s="274">
        <v>1.55</v>
      </c>
    </row>
    <row r="10" spans="1:27" x14ac:dyDescent="0.25">
      <c r="A10" s="36">
        <v>2</v>
      </c>
      <c r="B10" s="193">
        <v>135</v>
      </c>
      <c r="C10" s="193">
        <v>169</v>
      </c>
      <c r="D10" s="26" t="str">
        <f>IF(C10=0," ",VLOOKUP(C10,[1]Женщины!B$1:I$65536,2,FALSE))</f>
        <v>Иванова Алена</v>
      </c>
      <c r="E10" s="79" t="str">
        <f>IF(C10=0," ",VLOOKUP($C10,[1]Женщины!$B$1:$H$65536,6,FALSE))</f>
        <v>Шуя, ШФ ИвГУ</v>
      </c>
      <c r="F10" s="196" t="s">
        <v>53</v>
      </c>
      <c r="G10" s="196" t="s">
        <v>53</v>
      </c>
      <c r="H10" s="196" t="s">
        <v>53</v>
      </c>
      <c r="I10" s="196" t="s">
        <v>55</v>
      </c>
      <c r="J10" s="196"/>
      <c r="K10" s="196"/>
      <c r="L10" s="196"/>
      <c r="M10" s="196"/>
      <c r="N10" s="196"/>
      <c r="O10" s="196"/>
      <c r="P10" s="196"/>
      <c r="Q10" s="196"/>
      <c r="R10" s="196"/>
      <c r="S10" s="196"/>
      <c r="T10" s="196"/>
      <c r="U10" s="196"/>
      <c r="V10" s="196"/>
      <c r="W10" s="196"/>
      <c r="X10" s="196"/>
      <c r="Y10" s="197">
        <v>1</v>
      </c>
      <c r="Z10" s="197">
        <v>0</v>
      </c>
      <c r="AA10" s="275">
        <v>1.45</v>
      </c>
    </row>
    <row r="11" spans="1:27" x14ac:dyDescent="0.25">
      <c r="A11" s="36">
        <v>3</v>
      </c>
      <c r="B11" s="193">
        <v>145</v>
      </c>
      <c r="C11" s="193">
        <v>244</v>
      </c>
      <c r="D11" s="26" t="str">
        <f>IF(C11=0," ",VLOOKUP(C11,[1]Женщины!B$1:I$65536,2,FALSE))</f>
        <v>Овчинникова Екатерина</v>
      </c>
      <c r="E11" s="79" t="str">
        <f>IF(C11=0," ",VLOOKUP($C11,[1]Женщины!$B$1:$H$65536,6,FALSE))</f>
        <v xml:space="preserve">Калининград, БФУ им. И. Канта  </v>
      </c>
      <c r="F11" s="196"/>
      <c r="G11" s="196"/>
      <c r="H11" s="196" t="s">
        <v>53</v>
      </c>
      <c r="I11" s="196" t="s">
        <v>53</v>
      </c>
      <c r="J11" s="196" t="s">
        <v>53</v>
      </c>
      <c r="K11" s="196" t="s">
        <v>53</v>
      </c>
      <c r="L11" s="196" t="s">
        <v>55</v>
      </c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196"/>
      <c r="Y11" s="197">
        <v>1</v>
      </c>
      <c r="Z11" s="197">
        <v>0</v>
      </c>
      <c r="AA11" s="273">
        <v>1.6</v>
      </c>
    </row>
    <row r="12" spans="1:27" x14ac:dyDescent="0.25">
      <c r="A12" s="36">
        <v>4</v>
      </c>
      <c r="B12" s="193">
        <v>160</v>
      </c>
      <c r="C12" s="193">
        <v>344</v>
      </c>
      <c r="D12" s="26" t="str">
        <f>IF(C12=0," ",VLOOKUP(C12,[1]Женщины!B$1:I$65536,2,FALSE))</f>
        <v>Гаврилюк Кристина</v>
      </c>
      <c r="E12" s="79" t="str">
        <f>IF(C12=0," ",VLOOKUP($C12,[1]Женщины!$B$1:$H$65536,6,FALSE))</f>
        <v xml:space="preserve">Казань, ФГБОУ ВО ПГАФКСиТ </v>
      </c>
      <c r="F12" s="196"/>
      <c r="G12" s="196"/>
      <c r="H12" s="196"/>
      <c r="I12" s="196"/>
      <c r="J12" s="196"/>
      <c r="K12" s="196" t="s">
        <v>54</v>
      </c>
      <c r="L12" s="196" t="s">
        <v>46</v>
      </c>
      <c r="M12" s="196" t="s">
        <v>53</v>
      </c>
      <c r="N12" s="196" t="s">
        <v>55</v>
      </c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7">
        <v>1</v>
      </c>
      <c r="Z12" s="197">
        <v>1</v>
      </c>
      <c r="AA12" s="273">
        <v>1.7</v>
      </c>
    </row>
    <row r="13" spans="1:27" x14ac:dyDescent="0.25">
      <c r="A13" s="36">
        <v>5</v>
      </c>
      <c r="B13" s="193">
        <v>155</v>
      </c>
      <c r="C13" s="193">
        <v>151</v>
      </c>
      <c r="D13" s="26" t="str">
        <f>IF(C13=0," ",VLOOKUP(C13,[1]Женщины!B$1:I$65536,2,FALSE))</f>
        <v>Мрыхина Елена</v>
      </c>
      <c r="E13" s="79" t="str">
        <f>IF(C13=0," ",VLOOKUP($C13,[1]Женщины!$B$1:$H$65536,6,FALSE))</f>
        <v xml:space="preserve">Москва, РГУФКСМиТ </v>
      </c>
      <c r="F13" s="196"/>
      <c r="G13" s="196"/>
      <c r="H13" s="196"/>
      <c r="I13" s="196"/>
      <c r="J13" s="196" t="s">
        <v>53</v>
      </c>
      <c r="K13" s="196" t="s">
        <v>54</v>
      </c>
      <c r="L13" s="196" t="s">
        <v>53</v>
      </c>
      <c r="M13" s="196" t="s">
        <v>55</v>
      </c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7">
        <v>1</v>
      </c>
      <c r="Z13" s="197">
        <v>1</v>
      </c>
      <c r="AA13" s="273">
        <v>1.65</v>
      </c>
    </row>
    <row r="14" spans="1:27" x14ac:dyDescent="0.25">
      <c r="A14" s="36">
        <v>6</v>
      </c>
      <c r="B14" s="193">
        <v>160</v>
      </c>
      <c r="C14" s="193">
        <v>345</v>
      </c>
      <c r="D14" s="26" t="str">
        <f>IF(C14=0," ",VLOOKUP(C14,[1]Женщины!B$1:I$65536,2,FALSE))</f>
        <v>Мирошниченко София</v>
      </c>
      <c r="E14" s="79" t="str">
        <f>IF(C14=0," ",VLOOKUP($C14,[1]Женщины!$B$1:$H$65536,6,FALSE))</f>
        <v xml:space="preserve">Казань, ФГБОУ ВО ПГАФКСиТ </v>
      </c>
      <c r="F14" s="196"/>
      <c r="G14" s="196"/>
      <c r="H14" s="196"/>
      <c r="I14" s="196"/>
      <c r="J14" s="196"/>
      <c r="K14" s="196" t="s">
        <v>53</v>
      </c>
      <c r="L14" s="196" t="s">
        <v>53</v>
      </c>
      <c r="M14" s="196" t="s">
        <v>53</v>
      </c>
      <c r="N14" s="196" t="s">
        <v>53</v>
      </c>
      <c r="O14" s="196" t="s">
        <v>55</v>
      </c>
      <c r="P14" s="196"/>
      <c r="Q14" s="196"/>
      <c r="R14" s="196"/>
      <c r="S14" s="196"/>
      <c r="T14" s="196"/>
      <c r="U14" s="196"/>
      <c r="V14" s="196"/>
      <c r="W14" s="196"/>
      <c r="X14" s="196"/>
      <c r="Y14" s="197">
        <v>1</v>
      </c>
      <c r="Z14" s="197">
        <v>0</v>
      </c>
      <c r="AA14" s="273">
        <v>1.75</v>
      </c>
    </row>
    <row r="15" spans="1:27" x14ac:dyDescent="0.25">
      <c r="A15" s="36">
        <v>7</v>
      </c>
      <c r="B15" s="193">
        <v>155</v>
      </c>
      <c r="C15" s="193">
        <v>67</v>
      </c>
      <c r="D15" s="26" t="str">
        <f>IF(C15=0," ",VLOOKUP(C15,[1]Женщины!B$1:I$65536,2,FALSE))</f>
        <v>Коронцевич Дарья</v>
      </c>
      <c r="E15" s="79" t="str">
        <f>IF(C15=0," ",VLOOKUP($C15,[1]Женщины!$B$1:$H$65536,6,FALSE))</f>
        <v>Саранск, ФГБОУ ВПО "МГУ им. Н.П. Огарева"</v>
      </c>
      <c r="F15" s="196"/>
      <c r="G15" s="196"/>
      <c r="H15" s="196"/>
      <c r="I15" s="196"/>
      <c r="J15" s="196" t="s">
        <v>53</v>
      </c>
      <c r="K15" s="196" t="s">
        <v>53</v>
      </c>
      <c r="L15" s="196" t="s">
        <v>53</v>
      </c>
      <c r="M15" s="196" t="s">
        <v>53</v>
      </c>
      <c r="N15" s="196" t="s">
        <v>54</v>
      </c>
      <c r="O15" s="196" t="s">
        <v>55</v>
      </c>
      <c r="P15" s="196"/>
      <c r="Q15" s="196"/>
      <c r="R15" s="196"/>
      <c r="S15" s="196"/>
      <c r="T15" s="196"/>
      <c r="U15" s="196"/>
      <c r="V15" s="196"/>
      <c r="W15" s="196"/>
      <c r="X15" s="196"/>
      <c r="Y15" s="197">
        <v>2</v>
      </c>
      <c r="Z15" s="197">
        <v>1</v>
      </c>
      <c r="AA15" s="273">
        <v>1.75</v>
      </c>
    </row>
    <row r="16" spans="1:27" x14ac:dyDescent="0.25">
      <c r="A16" s="36">
        <v>8</v>
      </c>
      <c r="B16" s="193">
        <v>135</v>
      </c>
      <c r="C16" s="193">
        <v>154</v>
      </c>
      <c r="D16" s="26" t="str">
        <f>IF(C16=0," ",VLOOKUP(C16,[1]Женщины!B$1:I$65536,2,FALSE))</f>
        <v>Стецук Татьяна</v>
      </c>
      <c r="E16" s="79" t="str">
        <f>IF(C16=0," ",VLOOKUP($C16,[1]Женщины!$B$1:$H$65536,6,FALSE))</f>
        <v xml:space="preserve">Москва, РГУФКСМиТ </v>
      </c>
      <c r="F16" s="196" t="s">
        <v>53</v>
      </c>
      <c r="G16" s="196" t="s">
        <v>53</v>
      </c>
      <c r="H16" s="196" t="s">
        <v>53</v>
      </c>
      <c r="I16" s="196" t="s">
        <v>54</v>
      </c>
      <c r="J16" s="196" t="s">
        <v>55</v>
      </c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196"/>
      <c r="Y16" s="197">
        <v>2</v>
      </c>
      <c r="Z16" s="197">
        <v>1</v>
      </c>
      <c r="AA16" s="273">
        <v>1.5</v>
      </c>
    </row>
    <row r="17" spans="1:27" ht="16.5" thickBot="1" x14ac:dyDescent="0.3">
      <c r="A17" s="54"/>
      <c r="B17" s="54"/>
      <c r="C17" s="54"/>
      <c r="D17" s="125"/>
      <c r="E17" s="125"/>
      <c r="F17" s="190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  <c r="U17" s="191"/>
      <c r="V17" s="191"/>
      <c r="W17" s="191"/>
      <c r="X17" s="191"/>
      <c r="Y17" s="178"/>
      <c r="Z17" s="178"/>
      <c r="AA17" s="144"/>
    </row>
    <row r="18" spans="1:27" ht="16.5" thickTop="1" x14ac:dyDescent="0.25">
      <c r="A18" s="61"/>
      <c r="B18" s="61"/>
      <c r="C18" s="61"/>
      <c r="D18" s="68"/>
      <c r="E18" s="68"/>
      <c r="F18" s="72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</row>
    <row r="19" spans="1:27" x14ac:dyDescent="0.25">
      <c r="A19" s="272"/>
      <c r="B19" s="272"/>
      <c r="C19" s="272"/>
      <c r="D19" s="272"/>
      <c r="E19" s="272"/>
      <c r="F19" s="272"/>
      <c r="G19" s="272"/>
      <c r="H19" s="272"/>
      <c r="I19" s="272"/>
      <c r="J19" s="272"/>
      <c r="K19" s="272"/>
      <c r="L19" s="272"/>
      <c r="M19" s="272"/>
      <c r="N19" s="272"/>
      <c r="O19" s="272"/>
      <c r="P19" s="272"/>
      <c r="Q19" s="272"/>
      <c r="R19" s="272"/>
      <c r="S19" s="272"/>
      <c r="T19" s="272"/>
      <c r="U19" s="272"/>
      <c r="V19" s="61"/>
      <c r="W19" s="61"/>
      <c r="X19" s="61"/>
      <c r="Y19" s="61"/>
      <c r="Z19" s="61"/>
      <c r="AA19" s="192"/>
    </row>
    <row r="20" spans="1:27" x14ac:dyDescent="0.25">
      <c r="A20" s="115"/>
      <c r="B20" s="115"/>
      <c r="D20" s="115"/>
      <c r="E20" s="115"/>
      <c r="I20" s="116"/>
    </row>
    <row r="21" spans="1:27" ht="15.75" x14ac:dyDescent="0.25">
      <c r="A21" s="115"/>
      <c r="B21" s="115"/>
      <c r="C21" s="115"/>
      <c r="D21" s="67"/>
      <c r="E21" s="67"/>
      <c r="F21" s="68"/>
      <c r="G21" s="69"/>
      <c r="H21" s="69"/>
      <c r="I21" s="70"/>
      <c r="J21" s="68"/>
      <c r="K21" s="93"/>
    </row>
    <row r="22" spans="1:27" ht="15.75" x14ac:dyDescent="0.25">
      <c r="A22" s="115"/>
      <c r="B22" s="115"/>
      <c r="C22" s="115"/>
      <c r="D22" s="67"/>
      <c r="E22" s="67"/>
      <c r="F22" s="68"/>
      <c r="G22" s="69"/>
      <c r="H22" s="69"/>
      <c r="I22" s="67"/>
      <c r="J22" s="68"/>
      <c r="K22" s="93"/>
    </row>
    <row r="23" spans="1:27" ht="15.75" x14ac:dyDescent="0.25">
      <c r="A23" s="115"/>
      <c r="B23" s="115"/>
      <c r="C23" s="115"/>
      <c r="D23" s="67"/>
      <c r="E23" s="67"/>
      <c r="F23" s="68"/>
      <c r="G23" s="69"/>
      <c r="H23" s="69"/>
      <c r="I23" s="67"/>
      <c r="J23" s="68"/>
      <c r="K23" s="93"/>
    </row>
    <row r="24" spans="1:27" ht="15.75" x14ac:dyDescent="0.25">
      <c r="A24" s="115"/>
      <c r="B24" s="115"/>
      <c r="C24" s="115"/>
      <c r="D24" s="67"/>
      <c r="E24" s="67"/>
      <c r="F24" s="68"/>
      <c r="G24" s="69"/>
      <c r="H24" s="69"/>
      <c r="I24" s="70"/>
      <c r="J24" s="68"/>
      <c r="K24" s="93"/>
    </row>
    <row r="25" spans="1:27" ht="15.75" x14ac:dyDescent="0.25">
      <c r="A25" s="115"/>
      <c r="B25" s="115"/>
      <c r="C25" s="115"/>
      <c r="D25" s="67"/>
      <c r="E25" s="67"/>
      <c r="F25" s="68"/>
      <c r="G25" s="69"/>
      <c r="H25" s="69"/>
      <c r="I25" s="67"/>
      <c r="J25" s="68"/>
      <c r="K25" s="93"/>
    </row>
    <row r="26" spans="1:27" ht="15.75" x14ac:dyDescent="0.25">
      <c r="B26" s="61"/>
      <c r="C26" s="61"/>
      <c r="D26" s="61"/>
      <c r="E26" s="61"/>
      <c r="F26" s="68"/>
      <c r="G26" s="72"/>
      <c r="H26" s="61"/>
      <c r="I26" s="61"/>
      <c r="J26" s="61"/>
      <c r="K26" s="61"/>
      <c r="L26" s="61"/>
      <c r="M26" s="61"/>
      <c r="N26" s="61"/>
      <c r="O26" s="61"/>
    </row>
  </sheetData>
  <mergeCells count="33">
    <mergeCell ref="A19:U19"/>
    <mergeCell ref="Y6:Y8"/>
    <mergeCell ref="Z6:Z8"/>
    <mergeCell ref="AA6:AA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P5:V5"/>
    <mergeCell ref="A6:A8"/>
    <mergeCell ref="B6:B8"/>
    <mergeCell ref="C6:C8"/>
    <mergeCell ref="D6:D8"/>
    <mergeCell ref="E6:E8"/>
    <mergeCell ref="F6:X6"/>
    <mergeCell ref="S7:S8"/>
    <mergeCell ref="T7:T8"/>
    <mergeCell ref="U7:U8"/>
    <mergeCell ref="V7:V8"/>
    <mergeCell ref="W7:W8"/>
    <mergeCell ref="X7:X8"/>
    <mergeCell ref="A1:K1"/>
    <mergeCell ref="A2:AA2"/>
    <mergeCell ref="A4:K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A37" sqref="A37:XFD48"/>
    </sheetView>
  </sheetViews>
  <sheetFormatPr defaultRowHeight="15" x14ac:dyDescent="0.25"/>
  <cols>
    <col min="1" max="1" width="4.28515625" style="115" customWidth="1"/>
    <col min="2" max="2" width="7.7109375" customWidth="1"/>
    <col min="3" max="3" width="23.85546875" style="115" customWidth="1"/>
    <col min="4" max="4" width="9" style="115" customWidth="1"/>
    <col min="5" max="5" width="8.7109375" customWidth="1"/>
    <col min="6" max="6" width="20.140625" customWidth="1"/>
    <col min="7" max="7" width="28.5703125" customWidth="1"/>
    <col min="8" max="8" width="7.85546875" customWidth="1"/>
    <col min="9" max="9" width="6.85546875" customWidth="1"/>
    <col min="10" max="10" width="7.42578125" customWidth="1"/>
    <col min="11" max="11" width="30.7109375" customWidth="1"/>
  </cols>
  <sheetData>
    <row r="1" spans="1:11" ht="20.25" x14ac:dyDescent="0.3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11" ht="20.25" x14ac:dyDescent="0.3">
      <c r="A2" s="210" t="s">
        <v>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1" ht="20.25" x14ac:dyDescent="0.3">
      <c r="A3" s="198"/>
      <c r="B3" s="198"/>
      <c r="C3" s="198"/>
      <c r="D3" s="198"/>
      <c r="E3" s="198"/>
      <c r="F3" s="198"/>
      <c r="H3" s="198"/>
      <c r="I3" s="198"/>
      <c r="J3" s="198"/>
      <c r="K3" s="1" t="s">
        <v>79</v>
      </c>
    </row>
    <row r="4" spans="1:11" ht="18" x14ac:dyDescent="0.25">
      <c r="A4" s="2"/>
      <c r="B4" s="3"/>
      <c r="C4" s="4"/>
      <c r="D4"/>
      <c r="E4" s="5"/>
      <c r="F4" s="5"/>
      <c r="H4" s="5"/>
      <c r="I4" s="5"/>
      <c r="J4" s="5"/>
      <c r="K4" s="199" t="s">
        <v>2</v>
      </c>
    </row>
    <row r="5" spans="1:11" ht="15.75" x14ac:dyDescent="0.25">
      <c r="A5" s="2"/>
      <c r="B5" s="6"/>
      <c r="C5" s="7"/>
      <c r="D5"/>
      <c r="E5" s="212"/>
      <c r="F5" s="212"/>
      <c r="H5" s="8"/>
      <c r="K5" s="9" t="s">
        <v>3</v>
      </c>
    </row>
    <row r="6" spans="1:11" ht="20.25" x14ac:dyDescent="0.3">
      <c r="A6" s="10"/>
      <c r="C6" s="108" t="s">
        <v>81</v>
      </c>
      <c r="D6" s="83">
        <v>0.625</v>
      </c>
      <c r="E6" s="82" t="s">
        <v>7</v>
      </c>
      <c r="F6" s="10"/>
      <c r="G6" s="210" t="s">
        <v>5</v>
      </c>
      <c r="H6" s="210"/>
      <c r="I6" s="210"/>
      <c r="J6" s="210"/>
      <c r="K6" s="210"/>
    </row>
    <row r="7" spans="1:11" ht="18.75" x14ac:dyDescent="0.3">
      <c r="A7" s="14"/>
      <c r="B7" s="6"/>
      <c r="C7" s="11"/>
      <c r="D7" s="12"/>
      <c r="E7" s="13"/>
      <c r="F7" s="2"/>
      <c r="G7" s="16"/>
    </row>
    <row r="8" spans="1:11" ht="15.75" x14ac:dyDescent="0.25">
      <c r="A8" s="2"/>
      <c r="B8" s="19" t="s">
        <v>8</v>
      </c>
      <c r="D8" s="19" t="s">
        <v>95</v>
      </c>
      <c r="E8" s="2"/>
      <c r="F8" s="138"/>
      <c r="G8" s="179"/>
    </row>
    <row r="9" spans="1:11" ht="30" x14ac:dyDescent="0.25">
      <c r="A9" s="180" t="s">
        <v>34</v>
      </c>
      <c r="B9" s="181" t="s">
        <v>11</v>
      </c>
      <c r="C9" s="182" t="s">
        <v>41</v>
      </c>
      <c r="D9" s="181" t="s">
        <v>13</v>
      </c>
      <c r="E9" s="206" t="s">
        <v>42</v>
      </c>
      <c r="F9" s="206" t="s">
        <v>15</v>
      </c>
      <c r="G9" s="206" t="s">
        <v>43</v>
      </c>
      <c r="H9" s="23" t="s">
        <v>51</v>
      </c>
      <c r="I9" s="183" t="s">
        <v>18</v>
      </c>
      <c r="J9" s="181" t="s">
        <v>52</v>
      </c>
      <c r="K9" s="184" t="s">
        <v>20</v>
      </c>
    </row>
    <row r="10" spans="1:11" x14ac:dyDescent="0.25">
      <c r="A10" s="102">
        <v>1</v>
      </c>
      <c r="B10" s="39">
        <v>155</v>
      </c>
      <c r="C10" s="103" t="str">
        <f>IF(B10=0," ",VLOOKUP(B10,[1]Женщины!B$1:I$65536,2,FALSE))</f>
        <v>Мулина Ольга</v>
      </c>
      <c r="D10" s="185" t="str">
        <f>IF(B10=0," ",VLOOKUP($B10,[1]Женщины!$B$1:$H$65536,3,FALSE))</f>
        <v>01.08.1992</v>
      </c>
      <c r="E10" s="39" t="str">
        <f>IF(B10=0," ",IF(VLOOKUP($B10,[1]Женщины!$B$1:$H$65536,4,FALSE)=0," ",VLOOKUP($B10,[1]Женщины!$B$1:$H$65536,4,FALSE)))</f>
        <v>МСМК</v>
      </c>
      <c r="F10" s="103" t="str">
        <f>IF(B10=0," ",VLOOKUP($B10,[1]Женщины!$B$1:$H$65536,5,FALSE))</f>
        <v>Москва</v>
      </c>
      <c r="G10" s="103" t="str">
        <f>IF(B10=0," ",VLOOKUP($B10,[1]Женщины!$B$1:$H$65536,6,FALSE))</f>
        <v xml:space="preserve">Москва, РГУФКСМиТ </v>
      </c>
      <c r="H10" s="186">
        <v>4.0999999999999996</v>
      </c>
      <c r="I10" s="39" t="s">
        <v>75</v>
      </c>
      <c r="J10" s="39" t="s">
        <v>76</v>
      </c>
      <c r="K10" s="106" t="str">
        <f>IF(B10=0," ",VLOOKUP($B10,[1]Женщины!$B$1:$H$65536,7,FALSE))</f>
        <v>Кучиряну М. И.</v>
      </c>
    </row>
    <row r="11" spans="1:11" x14ac:dyDescent="0.25">
      <c r="A11" s="24">
        <v>2</v>
      </c>
      <c r="B11" s="25">
        <v>154</v>
      </c>
      <c r="C11" s="26" t="str">
        <f>IF(B11=0," ",VLOOKUP(B11,[1]Женщины!B$1:I$65536,2,FALSE))</f>
        <v>Стецук Татьяна</v>
      </c>
      <c r="D11" s="109" t="str">
        <f>IF(B11=0," ",VLOOKUP($B11,[1]Женщины!$B$1:$H$65536,3,FALSE))</f>
        <v>28.07.1992</v>
      </c>
      <c r="E11" s="25" t="str">
        <f>IF(B11=0," ",IF(VLOOKUP($B11,[1]Женщины!$B$1:$H$65536,4,FALSE)=0," ",VLOOKUP($B11,[1]Женщины!$B$1:$H$65536,4,FALSE)))</f>
        <v>МС</v>
      </c>
      <c r="F11" s="26" t="str">
        <f>IF(B11=0," ",VLOOKUP($B11,[1]Женщины!$B$1:$H$65536,5,FALSE))</f>
        <v>Москва</v>
      </c>
      <c r="G11" s="26" t="str">
        <f>IF(B11=0," ",VLOOKUP($B11,[1]Женщины!$B$1:$H$65536,6,FALSE))</f>
        <v xml:space="preserve">Москва, РГУФКСМиТ </v>
      </c>
      <c r="H11" s="118">
        <v>4</v>
      </c>
      <c r="I11" s="25" t="s">
        <v>75</v>
      </c>
      <c r="J11" s="25" t="s">
        <v>77</v>
      </c>
      <c r="K11" s="42" t="str">
        <f>IF(B11=0," ",VLOOKUP($B11,[1]Женщины!$B$1:$H$65536,7,FALSE))</f>
        <v>Хайкин В.Е.</v>
      </c>
    </row>
    <row r="12" spans="1:11" x14ac:dyDescent="0.25">
      <c r="A12" s="24">
        <v>3</v>
      </c>
      <c r="B12" s="25">
        <v>343</v>
      </c>
      <c r="C12" s="26" t="str">
        <f>IF(B12=0," ",VLOOKUP(B12,[1]Женщины!B$1:I$65536,2,FALSE))</f>
        <v>Сурова Анастасия</v>
      </c>
      <c r="D12" s="109" t="str">
        <f>IF(B12=0," ",VLOOKUP($B12,[1]Женщины!$B$1:$H$65536,3,FALSE))</f>
        <v>26.09.1996</v>
      </c>
      <c r="E12" s="25" t="str">
        <f>IF(B12=0," ",IF(VLOOKUP($B12,[1]Женщины!$B$1:$H$65536,4,FALSE)=0," ",VLOOKUP($B12,[1]Женщины!$B$1:$H$65536,4,FALSE)))</f>
        <v>КМС</v>
      </c>
      <c r="F12" s="26" t="str">
        <f>IF(B12=0," ",VLOOKUP($B12,[1]Женщины!$B$1:$H$65536,5,FALSE))</f>
        <v xml:space="preserve">Республика Татарстан </v>
      </c>
      <c r="G12" s="26" t="str">
        <f>IF(B12=0," ",VLOOKUP($B12,[1]Женщины!$B$1:$H$65536,6,FALSE))</f>
        <v xml:space="preserve">Казань, ФГБОУ ВО ПГАФКСиТ </v>
      </c>
      <c r="H12" s="118">
        <v>3.9</v>
      </c>
      <c r="I12" s="25" t="s">
        <v>24</v>
      </c>
      <c r="J12" s="25">
        <v>11</v>
      </c>
      <c r="K12" s="26" t="str">
        <f>IF(B12=0," ",VLOOKUP($B12,[1]Женщины!$B$1:$H$65536,7,FALSE))</f>
        <v>Захарчук Д.Г.</v>
      </c>
    </row>
    <row r="13" spans="1:11" x14ac:dyDescent="0.25">
      <c r="A13" s="25">
        <v>4</v>
      </c>
      <c r="B13" s="25">
        <v>135</v>
      </c>
      <c r="C13" s="26" t="str">
        <f>IF(B13=0," ",VLOOKUP(B13,[1]Женщины!B$1:I$65536,2,FALSE))</f>
        <v>Нерубенко Людмила</v>
      </c>
      <c r="D13" s="109" t="str">
        <f>IF(B13=0," ",VLOOKUP($B13,[1]Женщины!$B$1:$H$65536,3,FALSE))</f>
        <v>20.04.1998</v>
      </c>
      <c r="E13" s="25" t="str">
        <f>IF(B13=0," ",IF(VLOOKUP($B13,[1]Женщины!$B$1:$H$65536,4,FALSE)=0," ",VLOOKUP($B13,[1]Женщины!$B$1:$H$65536,4,FALSE)))</f>
        <v>КМС</v>
      </c>
      <c r="F13" s="26" t="str">
        <f>IF(B13=0," ",VLOOKUP($B13,[1]Женщины!$B$1:$H$65536,5,FALSE))</f>
        <v xml:space="preserve">Белгородская </v>
      </c>
      <c r="G13" s="26" t="str">
        <f>IF(B13=0," ",VLOOKUP($B13,[1]Женщины!$B$1:$H$65536,6,FALSE))</f>
        <v>Белгород, НИУ "БелГУ"</v>
      </c>
      <c r="H13" s="118">
        <v>3.9</v>
      </c>
      <c r="I13" s="25" t="s">
        <v>24</v>
      </c>
      <c r="J13" s="25">
        <v>10</v>
      </c>
      <c r="K13" s="42" t="str">
        <f>IF(B13=0," ",VLOOKUP($B13,[1]Женщины!$B$1:$H$65536,7,FALSE))</f>
        <v>Кушкин В.Ю.</v>
      </c>
    </row>
    <row r="14" spans="1:11" x14ac:dyDescent="0.25">
      <c r="A14" s="25">
        <v>5</v>
      </c>
      <c r="B14" s="25">
        <v>286</v>
      </c>
      <c r="C14" s="26" t="str">
        <f>IF(B14=0," ",VLOOKUP(B14,[1]Женщины!B$1:I$65536,2,FALSE))</f>
        <v>Дасаева Диана</v>
      </c>
      <c r="D14" s="109" t="str">
        <f>IF(B14=0," ",VLOOKUP($B14,[1]Женщины!$B$1:$H$65536,3,FALSE))</f>
        <v>19.03.1997</v>
      </c>
      <c r="E14" s="25" t="str">
        <f>IF(B14=0," ",IF(VLOOKUP($B14,[1]Женщины!$B$1:$H$65536,4,FALSE)=0," ",VLOOKUP($B14,[1]Женщины!$B$1:$H$65536,4,FALSE)))</f>
        <v>КМС</v>
      </c>
      <c r="F14" s="26" t="str">
        <f>IF(B14=0," ",VLOOKUP($B14,[1]Женщины!$B$1:$H$65536,5,FALSE))</f>
        <v>Республика Татарстан</v>
      </c>
      <c r="G14" s="26" t="str">
        <f>IF(B14=0," ",VLOOKUP($B14,[1]Женщины!$B$1:$H$65536,6,FALSE))</f>
        <v xml:space="preserve">Казань, КНИТУ-КАИ </v>
      </c>
      <c r="H14" s="118">
        <v>3.3</v>
      </c>
      <c r="I14" s="25" t="s">
        <v>38</v>
      </c>
      <c r="J14" s="25">
        <v>9</v>
      </c>
      <c r="K14" s="26" t="str">
        <f>IF(B14=0," ",VLOOKUP($B14,[1]Женщины!$B$1:$H$65536,7,FALSE))</f>
        <v>Захарчук Д.Г.</v>
      </c>
    </row>
    <row r="15" spans="1:11" ht="16.5" thickBot="1" x14ac:dyDescent="0.3">
      <c r="A15" s="57"/>
      <c r="B15" s="125"/>
      <c r="C15" s="140"/>
      <c r="D15" s="122"/>
      <c r="E15" s="113"/>
      <c r="F15" s="113"/>
      <c r="G15" s="113"/>
      <c r="H15" s="141"/>
      <c r="I15" s="120"/>
      <c r="J15" s="120"/>
      <c r="K15" s="125"/>
    </row>
    <row r="16" spans="1:11" ht="16.5" thickTop="1" x14ac:dyDescent="0.25">
      <c r="A16" s="169"/>
      <c r="B16" s="169"/>
      <c r="C16" s="169"/>
      <c r="D16" s="169"/>
      <c r="E16" s="169"/>
      <c r="F16" s="169"/>
      <c r="G16" s="169"/>
      <c r="H16" s="169"/>
      <c r="I16" s="126"/>
      <c r="J16" s="126"/>
      <c r="K16" s="68"/>
    </row>
    <row r="17" spans="1:11" ht="15.75" x14ac:dyDescent="0.25">
      <c r="A17" s="64"/>
      <c r="B17" s="68"/>
      <c r="H17" s="143"/>
      <c r="I17" s="126"/>
      <c r="J17" s="126"/>
      <c r="K17" s="68"/>
    </row>
    <row r="18" spans="1:11" ht="15.75" x14ac:dyDescent="0.25">
      <c r="A18" s="64"/>
      <c r="B18" s="154" t="s">
        <v>62</v>
      </c>
      <c r="C18"/>
      <c r="D18" s="67"/>
      <c r="E18" s="67"/>
      <c r="F18" s="59" t="s">
        <v>60</v>
      </c>
      <c r="G18" s="69"/>
      <c r="H18" s="69"/>
      <c r="I18" s="71"/>
      <c r="J18" s="71"/>
      <c r="K18" s="68"/>
    </row>
    <row r="19" spans="1:11" ht="15.75" x14ac:dyDescent="0.25">
      <c r="A19" s="64"/>
      <c r="C19"/>
      <c r="D19" s="67"/>
      <c r="E19" s="67"/>
      <c r="F19" s="68"/>
      <c r="G19" s="69"/>
      <c r="H19" s="69"/>
      <c r="I19" s="71"/>
      <c r="J19" s="71"/>
      <c r="K19" s="68"/>
    </row>
    <row r="20" spans="1:11" ht="15.75" x14ac:dyDescent="0.25">
      <c r="C20"/>
      <c r="D20" s="67"/>
      <c r="E20" s="67"/>
      <c r="F20" s="68"/>
      <c r="G20" s="69"/>
      <c r="H20" s="69"/>
      <c r="I20" s="71"/>
      <c r="J20" s="71"/>
      <c r="K20" s="68"/>
    </row>
    <row r="21" spans="1:11" ht="15.75" x14ac:dyDescent="0.25">
      <c r="C21"/>
      <c r="D21" s="67"/>
      <c r="E21" s="67"/>
      <c r="F21" s="68"/>
      <c r="G21" s="69"/>
      <c r="H21" s="69"/>
      <c r="I21" s="71"/>
      <c r="J21" s="71"/>
      <c r="K21" s="68"/>
    </row>
    <row r="22" spans="1:11" ht="15.75" x14ac:dyDescent="0.25">
      <c r="B22" s="154" t="s">
        <v>63</v>
      </c>
      <c r="C22"/>
      <c r="D22" s="67"/>
      <c r="E22" s="67"/>
      <c r="F22" s="59" t="s">
        <v>74</v>
      </c>
      <c r="G22" s="69"/>
      <c r="H22" s="69"/>
      <c r="I22" s="71"/>
      <c r="J22" s="71"/>
      <c r="K22" s="68"/>
    </row>
    <row r="23" spans="1:11" ht="15.75" x14ac:dyDescent="0.25">
      <c r="C23" s="142"/>
      <c r="D23" s="67"/>
      <c r="E23" s="67"/>
      <c r="F23" s="68"/>
      <c r="G23" s="69"/>
      <c r="H23" s="143"/>
      <c r="I23" s="126"/>
      <c r="J23" s="126"/>
      <c r="K23" s="68"/>
    </row>
    <row r="24" spans="1:11" ht="15.75" x14ac:dyDescent="0.25">
      <c r="C24" s="142"/>
      <c r="D24" s="67"/>
      <c r="E24" s="67"/>
      <c r="F24" s="68"/>
      <c r="G24" s="69"/>
      <c r="H24" s="143"/>
      <c r="I24" s="126"/>
      <c r="J24" s="126"/>
      <c r="K24" s="68"/>
    </row>
    <row r="25" spans="1:11" ht="15.75" x14ac:dyDescent="0.25">
      <c r="C25" s="142"/>
      <c r="D25" s="67"/>
      <c r="E25" s="67"/>
      <c r="F25" s="68"/>
      <c r="G25" s="69"/>
      <c r="H25" s="143"/>
      <c r="I25" s="126"/>
      <c r="J25" s="126"/>
      <c r="K25" s="68"/>
    </row>
    <row r="26" spans="1:11" ht="15.75" x14ac:dyDescent="0.25">
      <c r="C26" s="142"/>
      <c r="D26" s="67"/>
      <c r="E26" s="67"/>
      <c r="F26" s="68"/>
      <c r="G26" s="69"/>
      <c r="H26" s="143"/>
      <c r="I26" s="126"/>
      <c r="J26" s="126"/>
      <c r="K26" s="68"/>
    </row>
    <row r="27" spans="1:11" ht="15.75" x14ac:dyDescent="0.25">
      <c r="C27" s="142"/>
      <c r="D27" s="67"/>
      <c r="E27" s="67"/>
      <c r="F27" s="68"/>
      <c r="G27" s="69"/>
      <c r="H27" s="143"/>
      <c r="I27" s="126"/>
      <c r="J27" s="126"/>
      <c r="K27" s="68"/>
    </row>
    <row r="28" spans="1:11" ht="15.75" x14ac:dyDescent="0.25">
      <c r="C28" s="142"/>
      <c r="D28" s="67"/>
      <c r="E28" s="67"/>
      <c r="F28" s="68"/>
      <c r="G28" s="69"/>
      <c r="H28" s="143"/>
      <c r="I28" s="126"/>
      <c r="J28" s="126"/>
      <c r="K28" s="68"/>
    </row>
    <row r="29" spans="1:11" ht="15.75" x14ac:dyDescent="0.25">
      <c r="C29" s="142"/>
      <c r="D29" s="67"/>
      <c r="E29" s="67"/>
      <c r="F29" s="68"/>
      <c r="G29" s="69"/>
      <c r="H29" s="143"/>
      <c r="I29" s="126"/>
      <c r="J29" s="126"/>
      <c r="K29" s="68"/>
    </row>
    <row r="30" spans="1:11" ht="15.75" x14ac:dyDescent="0.25">
      <c r="C30" s="142"/>
      <c r="D30" s="67"/>
      <c r="E30" s="67"/>
      <c r="F30" s="68"/>
      <c r="G30" s="69"/>
      <c r="H30" s="143"/>
      <c r="I30" s="126"/>
      <c r="J30" s="126"/>
      <c r="K30" s="68"/>
    </row>
    <row r="31" spans="1:11" ht="15.75" x14ac:dyDescent="0.25">
      <c r="C31" s="142"/>
      <c r="D31" s="67"/>
      <c r="E31" s="67"/>
      <c r="F31" s="68"/>
      <c r="G31" s="69"/>
      <c r="H31" s="143"/>
      <c r="I31" s="126"/>
      <c r="J31" s="126"/>
      <c r="K31" s="68"/>
    </row>
    <row r="32" spans="1:11" ht="15.75" x14ac:dyDescent="0.25">
      <c r="C32" s="142"/>
      <c r="D32" s="67"/>
      <c r="E32" s="67"/>
      <c r="F32" s="68"/>
      <c r="G32" s="69"/>
      <c r="H32" s="143"/>
      <c r="I32" s="126"/>
      <c r="J32" s="126"/>
      <c r="K32" s="68"/>
    </row>
    <row r="33" spans="3:11" ht="15.75" x14ac:dyDescent="0.25">
      <c r="C33" s="142"/>
      <c r="D33" s="67"/>
      <c r="E33" s="67"/>
      <c r="F33" s="68"/>
      <c r="G33" s="69"/>
      <c r="H33" s="143"/>
      <c r="I33" s="126"/>
      <c r="J33" s="126"/>
      <c r="K33" s="68"/>
    </row>
    <row r="34" spans="3:11" ht="15.75" x14ac:dyDescent="0.25">
      <c r="C34" s="142"/>
      <c r="D34" s="67"/>
      <c r="E34" s="67"/>
      <c r="F34" s="68"/>
      <c r="G34" s="69"/>
      <c r="H34" s="143"/>
      <c r="I34" s="126"/>
      <c r="J34" s="126"/>
      <c r="K34" s="68"/>
    </row>
    <row r="35" spans="3:11" ht="15.75" x14ac:dyDescent="0.25">
      <c r="C35" s="142"/>
      <c r="D35" s="67"/>
      <c r="E35" s="67"/>
      <c r="F35" s="68"/>
      <c r="G35" s="69"/>
      <c r="H35" s="143"/>
      <c r="I35" s="126"/>
      <c r="J35" s="126"/>
      <c r="K35" s="68"/>
    </row>
    <row r="36" spans="3:11" ht="15.75" x14ac:dyDescent="0.25">
      <c r="C36" s="142"/>
      <c r="D36" s="67"/>
      <c r="E36" s="67"/>
      <c r="F36" s="68"/>
      <c r="G36" s="69"/>
      <c r="H36" s="143"/>
      <c r="I36" s="126"/>
      <c r="J36" s="126"/>
      <c r="K36" s="68"/>
    </row>
  </sheetData>
  <mergeCells count="4">
    <mergeCell ref="A1:K1"/>
    <mergeCell ref="A2:K2"/>
    <mergeCell ref="E5:F5"/>
    <mergeCell ref="G6:K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"/>
  <sheetViews>
    <sheetView workbookViewId="0">
      <selection activeCell="A48" sqref="A48:XFD107"/>
    </sheetView>
  </sheetViews>
  <sheetFormatPr defaultRowHeight="15" x14ac:dyDescent="0.25"/>
  <cols>
    <col min="1" max="1" width="5.28515625" customWidth="1"/>
    <col min="2" max="2" width="4.85546875" customWidth="1"/>
    <col min="3" max="3" width="5.5703125" customWidth="1"/>
    <col min="4" max="4" width="21.42578125" customWidth="1"/>
    <col min="5" max="5" width="24.140625" customWidth="1"/>
    <col min="6" max="6" width="4.140625" customWidth="1"/>
    <col min="7" max="7" width="4.7109375" customWidth="1"/>
    <col min="8" max="8" width="4.140625" customWidth="1"/>
    <col min="9" max="9" width="4.7109375" customWidth="1"/>
    <col min="10" max="10" width="4.28515625" customWidth="1"/>
    <col min="11" max="11" width="4.140625" customWidth="1"/>
    <col min="12" max="12" width="4" customWidth="1"/>
    <col min="13" max="15" width="4.85546875" customWidth="1"/>
    <col min="16" max="16" width="4.42578125" customWidth="1"/>
    <col min="17" max="17" width="4.28515625" customWidth="1"/>
    <col min="18" max="18" width="4.42578125" customWidth="1"/>
    <col min="19" max="19" width="4.5703125" customWidth="1"/>
    <col min="20" max="20" width="4.42578125" customWidth="1"/>
    <col min="21" max="21" width="3.85546875" customWidth="1"/>
    <col min="22" max="22" width="4.42578125" customWidth="1"/>
    <col min="23" max="24" width="4" customWidth="1"/>
    <col min="25" max="25" width="4.85546875" customWidth="1"/>
    <col min="26" max="26" width="5.85546875" customWidth="1"/>
    <col min="27" max="27" width="7.5703125" customWidth="1"/>
  </cols>
  <sheetData>
    <row r="1" spans="1:27" ht="20.25" x14ac:dyDescent="0.3">
      <c r="A1" s="232" t="s">
        <v>86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</row>
    <row r="2" spans="1:27" ht="20.25" x14ac:dyDescent="0.3">
      <c r="A2" s="233" t="s">
        <v>68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</row>
    <row r="3" spans="1:27" ht="15.75" x14ac:dyDescent="0.25">
      <c r="A3" s="61"/>
      <c r="B3" s="61"/>
      <c r="C3" s="61"/>
      <c r="D3" s="68"/>
      <c r="E3" s="68"/>
      <c r="F3" s="72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</row>
    <row r="4" spans="1:27" x14ac:dyDescent="0.25">
      <c r="A4" s="234" t="s">
        <v>64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27" ht="15.75" x14ac:dyDescent="0.25">
      <c r="A5" s="61"/>
      <c r="B5" s="61"/>
      <c r="C5" s="61"/>
      <c r="D5" s="68"/>
      <c r="E5" s="68"/>
      <c r="F5" s="67"/>
      <c r="G5" s="127"/>
      <c r="H5" s="68"/>
      <c r="I5" s="187"/>
      <c r="J5" s="126"/>
      <c r="K5" s="68"/>
      <c r="P5" s="235" t="s">
        <v>69</v>
      </c>
      <c r="Q5" s="235"/>
      <c r="R5" s="235"/>
      <c r="S5" s="235"/>
      <c r="T5" s="235"/>
      <c r="U5" s="235"/>
      <c r="V5" s="235"/>
      <c r="W5" s="188" t="s">
        <v>87</v>
      </c>
      <c r="X5" s="188"/>
      <c r="Y5" s="188"/>
      <c r="Z5" s="189"/>
      <c r="AA5" s="189" t="s">
        <v>89</v>
      </c>
    </row>
    <row r="6" spans="1:27" ht="18" x14ac:dyDescent="0.25">
      <c r="A6" s="213" t="s">
        <v>66</v>
      </c>
      <c r="B6" s="213" t="s">
        <v>47</v>
      </c>
      <c r="C6" s="215" t="s">
        <v>70</v>
      </c>
      <c r="D6" s="207" t="s">
        <v>41</v>
      </c>
      <c r="E6" s="215" t="s">
        <v>16</v>
      </c>
      <c r="F6" s="236" t="s">
        <v>48</v>
      </c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8"/>
      <c r="Y6" s="239" t="s">
        <v>49</v>
      </c>
      <c r="Z6" s="242" t="s">
        <v>50</v>
      </c>
      <c r="AA6" s="215" t="s">
        <v>71</v>
      </c>
    </row>
    <row r="7" spans="1:27" x14ac:dyDescent="0.25">
      <c r="A7" s="222"/>
      <c r="B7" s="222"/>
      <c r="C7" s="222"/>
      <c r="D7" s="223"/>
      <c r="E7" s="222"/>
      <c r="F7" s="245">
        <v>300</v>
      </c>
      <c r="G7" s="245">
        <v>320</v>
      </c>
      <c r="H7" s="245">
        <v>330</v>
      </c>
      <c r="I7" s="245">
        <v>350</v>
      </c>
      <c r="J7" s="245">
        <v>370</v>
      </c>
      <c r="K7" s="245">
        <v>380</v>
      </c>
      <c r="L7" s="245">
        <v>390</v>
      </c>
      <c r="M7" s="245">
        <v>400</v>
      </c>
      <c r="N7" s="245">
        <v>410</v>
      </c>
      <c r="O7" s="246">
        <v>420</v>
      </c>
      <c r="P7" s="245"/>
      <c r="Q7" s="245"/>
      <c r="R7" s="245"/>
      <c r="S7" s="245"/>
      <c r="T7" s="245"/>
      <c r="U7" s="245"/>
      <c r="V7" s="245"/>
      <c r="W7" s="245"/>
      <c r="X7" s="245"/>
      <c r="Y7" s="240"/>
      <c r="Z7" s="243"/>
      <c r="AA7" s="220"/>
    </row>
    <row r="8" spans="1:27" x14ac:dyDescent="0.25">
      <c r="A8" s="214"/>
      <c r="B8" s="214"/>
      <c r="C8" s="214"/>
      <c r="D8" s="208"/>
      <c r="E8" s="214"/>
      <c r="F8" s="245"/>
      <c r="G8" s="245"/>
      <c r="H8" s="245"/>
      <c r="I8" s="245"/>
      <c r="J8" s="245"/>
      <c r="K8" s="245"/>
      <c r="L8" s="245"/>
      <c r="M8" s="245"/>
      <c r="N8" s="245"/>
      <c r="O8" s="247"/>
      <c r="P8" s="245"/>
      <c r="Q8" s="245"/>
      <c r="R8" s="245"/>
      <c r="S8" s="245"/>
      <c r="T8" s="245"/>
      <c r="U8" s="245"/>
      <c r="V8" s="245"/>
      <c r="W8" s="245"/>
      <c r="X8" s="245"/>
      <c r="Y8" s="241"/>
      <c r="Z8" s="244"/>
      <c r="AA8" s="221"/>
    </row>
    <row r="9" spans="1:27" x14ac:dyDescent="0.25">
      <c r="A9" s="36">
        <v>1</v>
      </c>
      <c r="B9" s="193" t="s">
        <v>90</v>
      </c>
      <c r="C9" s="194">
        <v>343</v>
      </c>
      <c r="D9" s="26" t="str">
        <f>IF(C9=0," ",VLOOKUP(C9,[1]Женщины!B$1:I$65536,2,FALSE))</f>
        <v>Сурова Анастасия</v>
      </c>
      <c r="E9" s="79" t="str">
        <f>IF(C9=0," ",VLOOKUP($C9,[1]Женщины!$B$1:$H$65536,6,FALSE))</f>
        <v xml:space="preserve">Казань, ФГБОУ ВО ПГАФКСиТ </v>
      </c>
      <c r="F9" s="195"/>
      <c r="G9" s="195"/>
      <c r="H9" s="195"/>
      <c r="I9" s="195"/>
      <c r="J9" s="195"/>
      <c r="K9" s="195" t="s">
        <v>54</v>
      </c>
      <c r="L9" s="195" t="s">
        <v>53</v>
      </c>
      <c r="M9" s="195" t="s">
        <v>55</v>
      </c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39">
        <v>2</v>
      </c>
      <c r="Z9" s="139">
        <v>1</v>
      </c>
      <c r="AA9" s="118">
        <v>3.9</v>
      </c>
    </row>
    <row r="10" spans="1:27" x14ac:dyDescent="0.25">
      <c r="A10" s="36">
        <v>2</v>
      </c>
      <c r="B10" s="193" t="s">
        <v>91</v>
      </c>
      <c r="C10" s="193">
        <v>286</v>
      </c>
      <c r="D10" s="26" t="str">
        <f>IF(C10=0," ",VLOOKUP(C10,[1]Женщины!B$1:I$65536,2,FALSE))</f>
        <v>Дасаева Диана</v>
      </c>
      <c r="E10" s="79" t="str">
        <f>IF(C10=0," ",VLOOKUP($C10,[1]Женщины!$B$1:$H$65536,6,FALSE))</f>
        <v xml:space="preserve">Казань, КНИТУ-КАИ </v>
      </c>
      <c r="F10" s="196" t="s">
        <v>72</v>
      </c>
      <c r="G10" s="196" t="s">
        <v>53</v>
      </c>
      <c r="H10" s="196" t="s">
        <v>53</v>
      </c>
      <c r="I10" s="196" t="s">
        <v>55</v>
      </c>
      <c r="J10" s="196"/>
      <c r="K10" s="196"/>
      <c r="L10" s="196"/>
      <c r="M10" s="196"/>
      <c r="N10" s="196"/>
      <c r="O10" s="196"/>
      <c r="P10" s="196"/>
      <c r="Q10" s="196"/>
      <c r="R10" s="196"/>
      <c r="S10" s="196"/>
      <c r="T10" s="196"/>
      <c r="U10" s="196"/>
      <c r="V10" s="196"/>
      <c r="W10" s="196"/>
      <c r="X10" s="196"/>
      <c r="Y10" s="197">
        <v>1</v>
      </c>
      <c r="Z10" s="197">
        <v>2</v>
      </c>
      <c r="AA10" s="273">
        <v>3.3</v>
      </c>
    </row>
    <row r="11" spans="1:27" x14ac:dyDescent="0.25">
      <c r="A11" s="36">
        <v>3</v>
      </c>
      <c r="B11" s="193" t="s">
        <v>92</v>
      </c>
      <c r="C11" s="193">
        <v>135</v>
      </c>
      <c r="D11" s="26" t="str">
        <f>IF(C11=0," ",VLOOKUP(C11,[1]Женщины!B$1:I$65536,2,FALSE))</f>
        <v>Нерубенко Людмила</v>
      </c>
      <c r="E11" s="79" t="str">
        <f>IF(C11=0," ",VLOOKUP($C11,[1]Женщины!$B$1:$H$65536,6,FALSE))</f>
        <v>Белгород, НИУ "БелГУ"</v>
      </c>
      <c r="F11" s="196"/>
      <c r="G11" s="196"/>
      <c r="H11" s="196"/>
      <c r="I11" s="196"/>
      <c r="J11" s="196" t="s">
        <v>54</v>
      </c>
      <c r="K11" s="196" t="s">
        <v>53</v>
      </c>
      <c r="L11" s="196" t="s">
        <v>72</v>
      </c>
      <c r="M11" s="196" t="s">
        <v>55</v>
      </c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196"/>
      <c r="Y11" s="197">
        <v>3</v>
      </c>
      <c r="Z11" s="197">
        <v>3</v>
      </c>
      <c r="AA11" s="273">
        <v>3.9</v>
      </c>
    </row>
    <row r="12" spans="1:27" x14ac:dyDescent="0.25">
      <c r="A12" s="36">
        <v>4</v>
      </c>
      <c r="B12" s="193" t="s">
        <v>93</v>
      </c>
      <c r="C12" s="193">
        <v>154</v>
      </c>
      <c r="D12" s="26" t="str">
        <f>IF(C12=0," ",VLOOKUP(C12,[1]Женщины!B$1:I$65536,2,FALSE))</f>
        <v>Стецук Татьяна</v>
      </c>
      <c r="E12" s="79" t="str">
        <f>IF(C12=0," ",VLOOKUP($C12,[1]Женщины!$B$1:$H$65536,6,FALSE))</f>
        <v xml:space="preserve">Москва, РГУФКСМиТ </v>
      </c>
      <c r="F12" s="196"/>
      <c r="G12" s="196"/>
      <c r="H12" s="196"/>
      <c r="I12" s="196"/>
      <c r="J12" s="196"/>
      <c r="K12" s="196" t="s">
        <v>54</v>
      </c>
      <c r="L12" s="196" t="s">
        <v>46</v>
      </c>
      <c r="M12" s="196" t="s">
        <v>53</v>
      </c>
      <c r="N12" s="196" t="s">
        <v>55</v>
      </c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7">
        <v>1</v>
      </c>
      <c r="Z12" s="197">
        <v>1</v>
      </c>
      <c r="AA12" s="273">
        <v>4</v>
      </c>
    </row>
    <row r="13" spans="1:27" x14ac:dyDescent="0.25">
      <c r="A13" s="36">
        <v>5</v>
      </c>
      <c r="B13" s="193" t="s">
        <v>94</v>
      </c>
      <c r="C13" s="193">
        <v>155</v>
      </c>
      <c r="D13" s="26" t="str">
        <f>IF(C13=0," ",VLOOKUP(C13,[1]Женщины!B$1:I$65536,2,FALSE))</f>
        <v>Мулина Ольга</v>
      </c>
      <c r="E13" s="79" t="str">
        <f>IF(C13=0," ",VLOOKUP($C13,[1]Женщины!$B$1:$H$65536,6,FALSE))</f>
        <v xml:space="preserve">Москва, РГУФКСМиТ </v>
      </c>
      <c r="F13" s="196"/>
      <c r="G13" s="196"/>
      <c r="H13" s="196"/>
      <c r="I13" s="196"/>
      <c r="J13" s="196"/>
      <c r="K13" s="196" t="s">
        <v>88</v>
      </c>
      <c r="L13" s="196" t="s">
        <v>46</v>
      </c>
      <c r="M13" s="196" t="s">
        <v>53</v>
      </c>
      <c r="N13" s="196" t="s">
        <v>72</v>
      </c>
      <c r="O13" s="196" t="s">
        <v>46</v>
      </c>
      <c r="P13" s="196"/>
      <c r="Q13" s="196"/>
      <c r="R13" s="196"/>
      <c r="S13" s="196"/>
      <c r="T13" s="196"/>
      <c r="U13" s="196"/>
      <c r="V13" s="196"/>
      <c r="W13" s="196"/>
      <c r="X13" s="196"/>
      <c r="Y13" s="197">
        <v>3</v>
      </c>
      <c r="Z13" s="197">
        <v>4</v>
      </c>
      <c r="AA13" s="273">
        <v>4.0999999999999996</v>
      </c>
    </row>
    <row r="14" spans="1:27" ht="16.5" thickBot="1" x14ac:dyDescent="0.3">
      <c r="A14" s="54"/>
      <c r="B14" s="54"/>
      <c r="C14" s="54"/>
      <c r="D14" s="125"/>
      <c r="E14" s="125"/>
      <c r="F14" s="190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78"/>
      <c r="Z14" s="178"/>
      <c r="AA14" s="144"/>
    </row>
    <row r="15" spans="1:27" ht="16.5" thickTop="1" x14ac:dyDescent="0.25">
      <c r="A15" s="61"/>
      <c r="B15" s="61"/>
      <c r="C15" s="61"/>
      <c r="D15" s="68"/>
      <c r="E15" s="68"/>
      <c r="F15" s="72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</row>
    <row r="16" spans="1:27" ht="15.75" x14ac:dyDescent="0.25">
      <c r="A16" s="61"/>
      <c r="B16" s="61"/>
      <c r="C16" s="61"/>
      <c r="D16" s="68"/>
      <c r="E16" s="68"/>
      <c r="F16" s="72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192"/>
    </row>
  </sheetData>
  <mergeCells count="32">
    <mergeCell ref="X7:X8"/>
    <mergeCell ref="R7:R8"/>
    <mergeCell ref="S7:S8"/>
    <mergeCell ref="T7:T8"/>
    <mergeCell ref="U7:U8"/>
    <mergeCell ref="V7:V8"/>
    <mergeCell ref="W7:W8"/>
    <mergeCell ref="L7:L8"/>
    <mergeCell ref="M7:M8"/>
    <mergeCell ref="N7:N8"/>
    <mergeCell ref="O7:O8"/>
    <mergeCell ref="P7:P8"/>
    <mergeCell ref="Q7:Q8"/>
    <mergeCell ref="F6:X6"/>
    <mergeCell ref="Y6:Y8"/>
    <mergeCell ref="Z6:Z8"/>
    <mergeCell ref="AA6:AA8"/>
    <mergeCell ref="F7:F8"/>
    <mergeCell ref="G7:G8"/>
    <mergeCell ref="H7:H8"/>
    <mergeCell ref="I7:I8"/>
    <mergeCell ref="J7:J8"/>
    <mergeCell ref="K7:K8"/>
    <mergeCell ref="A1:K1"/>
    <mergeCell ref="A2:AA2"/>
    <mergeCell ref="A4:K4"/>
    <mergeCell ref="P5:V5"/>
    <mergeCell ref="A6:A8"/>
    <mergeCell ref="B6:B8"/>
    <mergeCell ref="C6:C8"/>
    <mergeCell ref="D6:D8"/>
    <mergeCell ref="E6:E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tabSelected="1" workbookViewId="0">
      <selection activeCell="B43" sqref="A43:XFD44"/>
    </sheetView>
  </sheetViews>
  <sheetFormatPr defaultRowHeight="15" x14ac:dyDescent="0.25"/>
  <cols>
    <col min="1" max="1" width="3.85546875" customWidth="1"/>
    <col min="2" max="2" width="5.5703125" bestFit="1" customWidth="1"/>
    <col min="3" max="3" width="22.28515625" customWidth="1"/>
    <col min="4" max="4" width="12" customWidth="1"/>
    <col min="5" max="5" width="6.7109375" customWidth="1"/>
    <col min="6" max="6" width="17.140625" customWidth="1"/>
    <col min="7" max="7" width="31.28515625" customWidth="1"/>
    <col min="8" max="8" width="9.140625" customWidth="1"/>
    <col min="9" max="9" width="7" bestFit="1" customWidth="1"/>
    <col min="10" max="10" width="5.140625" customWidth="1"/>
    <col min="11" max="11" width="33.42578125" customWidth="1"/>
  </cols>
  <sheetData>
    <row r="1" spans="1:11" ht="20.25" x14ac:dyDescent="0.3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11" ht="20.25" x14ac:dyDescent="0.3">
      <c r="A2" s="210" t="s">
        <v>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1" ht="20.25" x14ac:dyDescent="0.3">
      <c r="A3" s="198"/>
      <c r="B3" s="198"/>
      <c r="C3" s="198"/>
      <c r="D3" s="198"/>
      <c r="E3" s="198"/>
      <c r="F3" s="198"/>
      <c r="G3" s="198"/>
      <c r="H3" s="198"/>
      <c r="I3" s="198"/>
      <c r="J3" s="198"/>
      <c r="K3" s="1" t="s">
        <v>79</v>
      </c>
    </row>
    <row r="4" spans="1:11" ht="18" x14ac:dyDescent="0.25">
      <c r="A4" s="2"/>
      <c r="B4" s="3"/>
      <c r="C4" s="3"/>
      <c r="D4" s="4"/>
      <c r="F4" s="5"/>
      <c r="G4" s="5"/>
      <c r="H4" s="5"/>
      <c r="I4" s="5"/>
      <c r="J4" s="5"/>
      <c r="K4" s="199" t="s">
        <v>2</v>
      </c>
    </row>
    <row r="5" spans="1:11" ht="15.75" x14ac:dyDescent="0.25">
      <c r="A5" s="2"/>
      <c r="B5" s="6"/>
      <c r="C5" s="6"/>
      <c r="D5" s="7"/>
      <c r="F5" s="200"/>
      <c r="G5" s="8"/>
      <c r="H5" s="8"/>
      <c r="K5" s="9" t="s">
        <v>3</v>
      </c>
    </row>
    <row r="6" spans="1:11" ht="20.25" x14ac:dyDescent="0.3">
      <c r="A6" s="10"/>
      <c r="D6" s="11" t="s">
        <v>98</v>
      </c>
      <c r="E6" s="83">
        <v>0.61458333333333337</v>
      </c>
      <c r="F6" s="82" t="s">
        <v>27</v>
      </c>
      <c r="G6" s="210" t="s">
        <v>5</v>
      </c>
      <c r="H6" s="210"/>
      <c r="I6" s="210"/>
      <c r="J6" s="210"/>
      <c r="K6" s="210"/>
    </row>
    <row r="7" spans="1:11" ht="18.75" x14ac:dyDescent="0.3">
      <c r="A7" s="14"/>
      <c r="B7" s="15"/>
      <c r="C7" s="6"/>
      <c r="D7" s="11"/>
      <c r="E7" s="12"/>
      <c r="F7" s="13"/>
      <c r="G7" s="2"/>
      <c r="H7" s="16"/>
      <c r="I7" s="16"/>
      <c r="J7" s="17"/>
    </row>
    <row r="8" spans="1:11" ht="15.75" x14ac:dyDescent="0.25">
      <c r="A8" s="2"/>
      <c r="B8" s="18"/>
      <c r="C8" s="19" t="s">
        <v>8</v>
      </c>
      <c r="D8" s="20" t="s">
        <v>56</v>
      </c>
      <c r="E8" s="21"/>
      <c r="F8" s="2"/>
      <c r="G8" s="2"/>
      <c r="H8" s="22"/>
      <c r="I8" s="22"/>
      <c r="J8" s="17"/>
    </row>
    <row r="9" spans="1:11" ht="15" customHeight="1" x14ac:dyDescent="0.25">
      <c r="A9" s="248" t="s">
        <v>10</v>
      </c>
      <c r="B9" s="213" t="s">
        <v>11</v>
      </c>
      <c r="C9" s="213" t="s">
        <v>12</v>
      </c>
      <c r="D9" s="215" t="s">
        <v>13</v>
      </c>
      <c r="E9" s="215" t="s">
        <v>14</v>
      </c>
      <c r="F9" s="215" t="s">
        <v>15</v>
      </c>
      <c r="G9" s="215" t="s">
        <v>16</v>
      </c>
      <c r="H9" s="251" t="s">
        <v>17</v>
      </c>
      <c r="I9" s="215" t="s">
        <v>57</v>
      </c>
      <c r="J9" s="215" t="s">
        <v>58</v>
      </c>
      <c r="K9" s="227" t="s">
        <v>20</v>
      </c>
    </row>
    <row r="10" spans="1:11" ht="15.75" thickBot="1" x14ac:dyDescent="0.3">
      <c r="A10" s="249"/>
      <c r="B10" s="250"/>
      <c r="C10" s="250"/>
      <c r="D10" s="250"/>
      <c r="E10" s="250"/>
      <c r="F10" s="250"/>
      <c r="G10" s="250"/>
      <c r="H10" s="252"/>
      <c r="I10" s="253"/>
      <c r="J10" s="254"/>
      <c r="K10" s="255"/>
    </row>
    <row r="11" spans="1:11" ht="15.75" thickTop="1" x14ac:dyDescent="0.25">
      <c r="A11" s="256">
        <v>1</v>
      </c>
      <c r="B11" s="44">
        <v>93</v>
      </c>
      <c r="C11" s="96" t="str">
        <f>IF(B11=0," ",VLOOKUP(B11,[1]Женщины!B$1:H$65536,2,FALSE))</f>
        <v>Разгуляева Ксения</v>
      </c>
      <c r="D11" s="146" t="str">
        <f>IF(B11=0," ",VLOOKUP($B11,[1]Женщины!$B$1:$H$65536,3,FALSE))</f>
        <v>26.03.1996</v>
      </c>
      <c r="E11" s="45" t="str">
        <f>IF(B11=0," ",IF(VLOOKUP($B11,[1]Женщины!$B$1:$H$65536,4,FALSE)=0," ",VLOOKUP($B11,[1]Женщины!$B$1:$H$65536,4,FALSE)))</f>
        <v>МС</v>
      </c>
      <c r="F11" s="147" t="str">
        <f>IF(B11=0," ",VLOOKUP($B11,[1]Женщины!$B$1:$H$65536,5,FALSE))</f>
        <v>Московская</v>
      </c>
      <c r="G11" s="96" t="str">
        <f>IF(B11=0," ",VLOOKUP($B11,[1]Женщины!$B$1:$H$65536,6,FALSE))</f>
        <v>Малаховка, МГАФК</v>
      </c>
      <c r="H11" s="259">
        <v>1.1622685185185184E-3</v>
      </c>
      <c r="I11" s="262" t="str">
        <f>IF(H11=0," ",IF(H11&lt;=[1]Разряды!$D$36,[1]Разряды!$D$3,IF(H11&lt;=[1]Разряды!$E$36,[1]Разряды!$E$3,IF(H11&lt;=[1]Разряды!$F$36,[1]Разряды!$F$3,IF(H11&lt;=[1]Разряды!$G$36,[1]Разряды!$G$3,IF(H11&lt;=[1]Разряды!$H$36,[1]Разряды!$H$3,IF(H11&lt;=[1]Разряды!$I$36,[1]Разряды!$I$3,IF(H11&lt;=[1]Разряды!$J$36,[1]Разряды!$J$3,"б/р"))))))))</f>
        <v>кмс</v>
      </c>
      <c r="J11" s="148"/>
      <c r="K11" s="147" t="str">
        <f>IF(B11=0," ",VLOOKUP($B11,[1]Женщины!$B$1:$H$65536,7,FALSE))</f>
        <v>Пугачева Н.Н., Пугачев С.С.</v>
      </c>
    </row>
    <row r="12" spans="1:11" x14ac:dyDescent="0.25">
      <c r="A12" s="257"/>
      <c r="B12" s="32">
        <v>94</v>
      </c>
      <c r="C12" s="34" t="str">
        <f>IF(B12=0," ",VLOOKUP(B12,[1]Женщины!B$1:H$65536,2,FALSE))</f>
        <v>Дубынина Карина</v>
      </c>
      <c r="D12" s="134" t="str">
        <f>IF(B12=0," ",VLOOKUP($B12,[1]Женщины!$B$1:$H$65536,3,FALSE))</f>
        <v>05.03.1992</v>
      </c>
      <c r="E12" s="36" t="str">
        <f>IF(B12=0," ",IF(VLOOKUP($B12,[1]Женщины!$B$1:$H$65536,4,FALSE)=0," ",VLOOKUP($B12,[1]Женщины!$B$1:$H$65536,4,FALSE)))</f>
        <v>МС</v>
      </c>
      <c r="F12" s="38" t="str">
        <f>IF(B12=0," ",VLOOKUP($B12,[1]Женщины!$B$1:$H$65536,5,FALSE))</f>
        <v>Московская</v>
      </c>
      <c r="G12" s="34" t="str">
        <f>IF(B12=0," ",VLOOKUP($B12,[1]Женщины!$B$1:$H$65536,6,FALSE))</f>
        <v>Малаховка, МГАФК</v>
      </c>
      <c r="H12" s="260"/>
      <c r="I12" s="263"/>
      <c r="J12" s="265">
        <v>32</v>
      </c>
      <c r="K12" s="38" t="str">
        <f>IF(B12=0," ",VLOOKUP($B12,[1]Женщины!$B$1:$H$65536,7,FALSE))</f>
        <v>Белоусов А.О., Емельнов Д.Н.</v>
      </c>
    </row>
    <row r="13" spans="1:11" x14ac:dyDescent="0.25">
      <c r="A13" s="257"/>
      <c r="B13" s="32">
        <v>105</v>
      </c>
      <c r="C13" s="34" t="str">
        <f>IF(B13=0," ",VLOOKUP(B13,[1]Женщины!B$1:H$65536,2,FALSE))</f>
        <v>Малышева Анна</v>
      </c>
      <c r="D13" s="134" t="str">
        <f>IF(B13=0," ",VLOOKUP($B13,[1]Женщины!$B$1:$H$65536,3,FALSE))</f>
        <v>25.06.1996</v>
      </c>
      <c r="E13" s="36" t="str">
        <f>IF(B13=0," ",IF(VLOOKUP($B13,[1]Женщины!$B$1:$H$65536,4,FALSE)=0," ",VLOOKUP($B13,[1]Женщины!$B$1:$H$65536,4,FALSE)))</f>
        <v>МС</v>
      </c>
      <c r="F13" s="38" t="str">
        <f>IF(B13=0," ",VLOOKUP($B13,[1]Женщины!$B$1:$H$65536,5,FALSE))</f>
        <v>Московская</v>
      </c>
      <c r="G13" s="34" t="str">
        <f>IF(B13=0," ",VLOOKUP($B13,[1]Женщины!$B$1:$H$65536,6,FALSE))</f>
        <v>Малаховка, МГАФК</v>
      </c>
      <c r="H13" s="260"/>
      <c r="I13" s="263"/>
      <c r="J13" s="265"/>
      <c r="K13" s="34" t="str">
        <f>IF(B13=0," ",VLOOKUP($B13,[1]Женщины!$B$1:$H$65536,7,FALSE))</f>
        <v>Филатова М.И., Филатова Е.А.</v>
      </c>
    </row>
    <row r="14" spans="1:11" ht="15.75" thickBot="1" x14ac:dyDescent="0.3">
      <c r="A14" s="258"/>
      <c r="B14" s="51">
        <v>98</v>
      </c>
      <c r="C14" s="52" t="str">
        <f>IF(B14=0," ",VLOOKUP(B14,[1]Женщины!B$1:H$65536,2,FALSE))</f>
        <v>Еремеева Анастасия</v>
      </c>
      <c r="D14" s="145" t="str">
        <f>IF(B14=0," ",VLOOKUP($B14,[1]Женщины!$B$1:$H$65536,3,FALSE))</f>
        <v>01.03.1998</v>
      </c>
      <c r="E14" s="54" t="str">
        <f>IF(B14=0," ",IF(VLOOKUP($B14,[1]Женщины!$B$1:$H$65536,4,FALSE)=0," ",VLOOKUP($B14,[1]Женщины!$B$1:$H$65536,4,FALSE)))</f>
        <v>МС</v>
      </c>
      <c r="F14" s="149" t="str">
        <f>IF(B14=0," ",VLOOKUP($B14,[1]Женщины!$B$1:$H$65536,5,FALSE))</f>
        <v>Московская</v>
      </c>
      <c r="G14" s="52" t="str">
        <f>IF(B14=0," ",VLOOKUP($B14,[1]Женщины!$B$1:$H$65536,6,FALSE))</f>
        <v>Малаховка, МГАФК</v>
      </c>
      <c r="H14" s="261"/>
      <c r="I14" s="264"/>
      <c r="J14" s="150"/>
      <c r="K14" s="149" t="str">
        <f>IF(B14=0," ",VLOOKUP($B14,[1]Женщины!$B$1:$H$65536,7,FALSE))</f>
        <v>Чебыкина Т.Г., Матюхин Н.И., Ларюкова Е.М.</v>
      </c>
    </row>
    <row r="15" spans="1:11" ht="15.75" thickTop="1" x14ac:dyDescent="0.25">
      <c r="A15" s="256">
        <v>2</v>
      </c>
      <c r="B15" s="44">
        <v>149</v>
      </c>
      <c r="C15" s="96" t="str">
        <f>IF(B15=0," ",VLOOKUP(B15,[1]Женщины!B$1:H$65536,2,FALSE))</f>
        <v>Резванова Светлана</v>
      </c>
      <c r="D15" s="146" t="str">
        <f>IF(B15=0," ",VLOOKUP($B15,[1]Женщины!$B$1:$H$65536,3,FALSE))</f>
        <v>20.03.1995</v>
      </c>
      <c r="E15" s="45" t="str">
        <f>IF(B15=0," ",IF(VLOOKUP($B15,[1]Женщины!$B$1:$H$65536,4,FALSE)=0," ",VLOOKUP($B15,[1]Женщины!$B$1:$H$65536,4,FALSE)))</f>
        <v>МС</v>
      </c>
      <c r="F15" s="147" t="str">
        <f>IF(B15=0," ",VLOOKUP($B15,[1]Женщины!$B$1:$H$65536,5,FALSE))</f>
        <v>Москва</v>
      </c>
      <c r="G15" s="96" t="str">
        <f>IF(B15=0," ",VLOOKUP($B15,[1]Женщины!$B$1:$H$65536,6,FALSE))</f>
        <v xml:space="preserve">Москва, РГУФКСМиТ </v>
      </c>
      <c r="H15" s="259">
        <v>1.1677083333333333E-3</v>
      </c>
      <c r="I15" s="262" t="str">
        <f>IF(H15=0," ",IF(H15&lt;=[1]Разряды!$D$36,[1]Разряды!$D$3,IF(H15&lt;=[1]Разряды!$E$36,[1]Разряды!$E$3,IF(H15&lt;=[1]Разряды!$F$36,[1]Разряды!$F$3,IF(H15&lt;=[1]Разряды!$G$36,[1]Разряды!$G$3,IF(H15&lt;=[1]Разряды!$H$36,[1]Разряды!$H$3,IF(H15&lt;=[1]Разряды!$I$36,[1]Разряды!$I$3,IF(H15&lt;=[1]Разряды!$J$36,[1]Разряды!$J$3,"б/р"))))))))</f>
        <v>кмс</v>
      </c>
      <c r="J15" s="148"/>
      <c r="K15" s="147" t="str">
        <f>IF(B15=0," ",VLOOKUP($B15,[1]Женщины!$B$1:$H$65536,7,FALSE))</f>
        <v>Пашха С.Н.</v>
      </c>
    </row>
    <row r="16" spans="1:11" x14ac:dyDescent="0.25">
      <c r="A16" s="257"/>
      <c r="B16" s="32">
        <v>145</v>
      </c>
      <c r="C16" s="34" t="str">
        <f>IF(B16=0," ",VLOOKUP(B16,[1]Женщины!B$1:H$65536,2,FALSE))</f>
        <v>Вахрушева Екатерина</v>
      </c>
      <c r="D16" s="134" t="str">
        <f>IF(B16=0," ",VLOOKUP($B16,[1]Женщины!$B$1:$H$65536,3,FALSE))</f>
        <v>06.01.1998</v>
      </c>
      <c r="E16" s="36" t="str">
        <f>IF(B16=0," ",IF(VLOOKUP($B16,[1]Женщины!$B$1:$H$65536,4,FALSE)=0," ",VLOOKUP($B16,[1]Женщины!$B$1:$H$65536,4,FALSE)))</f>
        <v>МС</v>
      </c>
      <c r="F16" s="38" t="str">
        <f>IF(B16=0," ",VLOOKUP($B16,[1]Женщины!$B$1:$H$65536,5,FALSE))</f>
        <v>Москва</v>
      </c>
      <c r="G16" s="34" t="str">
        <f>IF(B16=0," ",VLOOKUP($B16,[1]Женщины!$B$1:$H$65536,6,FALSE))</f>
        <v xml:space="preserve">Москва, РГУФКСМиТ </v>
      </c>
      <c r="H16" s="260"/>
      <c r="I16" s="263"/>
      <c r="J16" s="265">
        <v>26</v>
      </c>
      <c r="K16" s="34" t="str">
        <f>IF(B16=0," ",VLOOKUP($B16,[1]Женщины!$B$1:$H$65536,7,FALSE))</f>
        <v>Маслаков В.М.</v>
      </c>
    </row>
    <row r="17" spans="1:11" x14ac:dyDescent="0.25">
      <c r="A17" s="257"/>
      <c r="B17" s="32">
        <v>146</v>
      </c>
      <c r="C17" s="34" t="str">
        <f>IF(B17=0," ",VLOOKUP(B17,[1]Женщины!B$1:H$65536,2,FALSE))</f>
        <v>Аникиенко Елизаевта</v>
      </c>
      <c r="D17" s="134" t="str">
        <f>IF(B17=0," ",VLOOKUP($B17,[1]Женщины!$B$1:$H$65536,3,FALSE))</f>
        <v>30.06.1996</v>
      </c>
      <c r="E17" s="36" t="str">
        <f>IF(B17=0," ",IF(VLOOKUP($B17,[1]Женщины!$B$1:$H$65536,4,FALSE)=0," ",VLOOKUP($B17,[1]Женщины!$B$1:$H$65536,4,FALSE)))</f>
        <v>МСМК</v>
      </c>
      <c r="F17" s="38" t="str">
        <f>IF(B17=0," ",VLOOKUP($B17,[1]Женщины!$B$1:$H$65536,5,FALSE))</f>
        <v>Москва</v>
      </c>
      <c r="G17" s="34" t="str">
        <f>IF(B17=0," ",VLOOKUP($B17,[1]Женщины!$B$1:$H$65536,6,FALSE))</f>
        <v xml:space="preserve">Москва, РГУФКСМиТ </v>
      </c>
      <c r="H17" s="260"/>
      <c r="I17" s="263"/>
      <c r="J17" s="265"/>
      <c r="K17" s="34">
        <f>IF(B17=0," ",VLOOKUP($B17,[1]Женщины!$B$1:$H$65536,7,FALSE))</f>
        <v>0</v>
      </c>
    </row>
    <row r="18" spans="1:11" ht="15.75" thickBot="1" x14ac:dyDescent="0.3">
      <c r="A18" s="258"/>
      <c r="B18" s="51">
        <v>147</v>
      </c>
      <c r="C18" s="52" t="str">
        <f>IF(B18=0," ",VLOOKUP(B18,[1]Женщины!B$1:H$65536,2,FALSE))</f>
        <v>Зубарева Юлия</v>
      </c>
      <c r="D18" s="145" t="str">
        <f>IF(B18=0," ",VLOOKUP($B18,[1]Женщины!$B$1:$H$65536,3,FALSE))</f>
        <v>13.12.1991</v>
      </c>
      <c r="E18" s="54" t="str">
        <f>IF(B18=0," ",IF(VLOOKUP($B18,[1]Женщины!$B$1:$H$65536,4,FALSE)=0," ",VLOOKUP($B18,[1]Женщины!$B$1:$H$65536,4,FALSE)))</f>
        <v>КМС</v>
      </c>
      <c r="F18" s="149" t="str">
        <f>IF(B18=0," ",VLOOKUP($B18,[1]Женщины!$B$1:$H$65536,5,FALSE))</f>
        <v>Москва</v>
      </c>
      <c r="G18" s="52" t="str">
        <f>IF(B18=0," ",VLOOKUP($B18,[1]Женщины!$B$1:$H$65536,6,FALSE))</f>
        <v xml:space="preserve">Москва, РГУФКСМиТ </v>
      </c>
      <c r="H18" s="261"/>
      <c r="I18" s="264"/>
      <c r="J18" s="150"/>
      <c r="K18" s="52" t="str">
        <f>IF(B18=0," ",VLOOKUP($B18,[1]Женщины!$B$1:$H$65536,7,FALSE))</f>
        <v>Богатырева Т.М.</v>
      </c>
    </row>
    <row r="19" spans="1:11" ht="15.75" thickTop="1" x14ac:dyDescent="0.25">
      <c r="A19" s="257">
        <v>3</v>
      </c>
      <c r="B19" s="44">
        <v>254</v>
      </c>
      <c r="C19" s="96" t="str">
        <f>IF(B19=0," ",VLOOKUP(B19,[1]Женщины!B$1:H$65536,2,FALSE))</f>
        <v>Некрасова Татьяна</v>
      </c>
      <c r="D19" s="146" t="str">
        <f>IF(B19=0," ",VLOOKUP($B19,[1]Женщины!$B$1:$H$65536,3,FALSE))</f>
        <v>25.04.1994</v>
      </c>
      <c r="E19" s="45" t="str">
        <f>IF(B19=0," ",IF(VLOOKUP($B19,[1]Женщины!$B$1:$H$65536,4,FALSE)=0," ",VLOOKUP($B19,[1]Женщины!$B$1:$H$65536,4,FALSE)))</f>
        <v>КМС</v>
      </c>
      <c r="F19" s="147" t="str">
        <f>IF(B19=0," ",VLOOKUP($B19,[1]Женщины!$B$1:$H$65536,5,FALSE))</f>
        <v xml:space="preserve">Ивановская </v>
      </c>
      <c r="G19" s="96" t="str">
        <f>IF(B19=0," ",VLOOKUP($B19,[1]Женщины!$B$1:$H$65536,6,FALSE))</f>
        <v xml:space="preserve">Иваново, ИГЭУ им. В.И. Ленина </v>
      </c>
      <c r="H19" s="260">
        <v>1.1753472222222222E-3</v>
      </c>
      <c r="I19" s="263" t="str">
        <f>IF(H19=0," ",IF(H19&lt;=[1]Разряды!$D$36,[1]Разряды!$D$3,IF(H19&lt;=[1]Разряды!$E$36,[1]Разряды!$E$3,IF(H19&lt;=[1]Разряды!$F$36,[1]Разряды!$F$3,IF(H19&lt;=[1]Разряды!$G$36,[1]Разряды!$G$3,IF(H19&lt;=[1]Разряды!$H$36,[1]Разряды!$H$3,IF(H19&lt;=[1]Разряды!$I$36,[1]Разряды!$I$3,IF(H19&lt;=[1]Разряды!$J$36,[1]Разряды!$J$3,"б/р"))))))))</f>
        <v>кмс</v>
      </c>
      <c r="J19" s="148"/>
      <c r="K19" s="297" t="str">
        <f>IF(B19=0," ",VLOOKUP($B19,[1]Женщины!$B$1:$H$65536,7,FALSE))</f>
        <v>Магницкий М.В., Магницкая О.А., Вдовин М.В., Платницкий О.С.</v>
      </c>
    </row>
    <row r="20" spans="1:11" x14ac:dyDescent="0.25">
      <c r="A20" s="257"/>
      <c r="B20" s="32">
        <v>252</v>
      </c>
      <c r="C20" s="34" t="str">
        <f>IF(B20=0," ",VLOOKUP(B20,[1]Женщины!B$1:H$65536,2,FALSE))</f>
        <v>Землянкина Инна</v>
      </c>
      <c r="D20" s="134" t="str">
        <f>IF(B20=0," ",VLOOKUP($B20,[1]Женщины!$B$1:$H$65536,3,FALSE))</f>
        <v>04.01.1995</v>
      </c>
      <c r="E20" s="36" t="str">
        <f>IF(B20=0," ",IF(VLOOKUP($B20,[1]Женщины!$B$1:$H$65536,4,FALSE)=0," ",VLOOKUP($B20,[1]Женщины!$B$1:$H$65536,4,FALSE)))</f>
        <v>КМС</v>
      </c>
      <c r="F20" s="38" t="str">
        <f>IF(B20=0," ",VLOOKUP($B20,[1]Женщины!$B$1:$H$65536,5,FALSE))</f>
        <v xml:space="preserve">Ивановская </v>
      </c>
      <c r="G20" s="34" t="str">
        <f>IF(B20=0," ",VLOOKUP($B20,[1]Женщины!$B$1:$H$65536,6,FALSE))</f>
        <v xml:space="preserve">Иваново, ИГЭУ им. В.И. Ленина </v>
      </c>
      <c r="H20" s="260"/>
      <c r="I20" s="263"/>
      <c r="J20" s="265">
        <v>22</v>
      </c>
      <c r="K20" s="34" t="str">
        <f>IF(B20=0," ",VLOOKUP($B20,[1]Женщины!$B$1:$H$65536,7,FALSE))</f>
        <v>ЗТР Торгов Е.Н., Маринина  Н.Н.</v>
      </c>
    </row>
    <row r="21" spans="1:11" x14ac:dyDescent="0.25">
      <c r="A21" s="257"/>
      <c r="B21" s="32">
        <v>249</v>
      </c>
      <c r="C21" s="34" t="str">
        <f>IF(B21=0," ",VLOOKUP(B21,[1]Женщины!B$1:H$65536,2,FALSE))</f>
        <v>Булыгина Алена</v>
      </c>
      <c r="D21" s="134" t="str">
        <f>IF(B21=0," ",VLOOKUP($B21,[1]Женщины!$B$1:$H$65536,3,FALSE))</f>
        <v>17.08.1995</v>
      </c>
      <c r="E21" s="36" t="str">
        <f>IF(B21=0," ",IF(VLOOKUP($B21,[1]Женщины!$B$1:$H$65536,4,FALSE)=0," ",VLOOKUP($B21,[1]Женщины!$B$1:$H$65536,4,FALSE)))</f>
        <v>КМС</v>
      </c>
      <c r="F21" s="38" t="str">
        <f>IF(B21=0," ",VLOOKUP($B21,[1]Женщины!$B$1:$H$65536,5,FALSE))</f>
        <v xml:space="preserve">Ивановская </v>
      </c>
      <c r="G21" s="34" t="str">
        <f>IF(B21=0," ",VLOOKUP($B21,[1]Женщины!$B$1:$H$65536,6,FALSE))</f>
        <v xml:space="preserve">Иваново, ИГЭУ им. В.И. Ленина </v>
      </c>
      <c r="H21" s="260"/>
      <c r="I21" s="263"/>
      <c r="J21" s="265"/>
      <c r="K21" s="34" t="str">
        <f>IF(B21=0," ",VLOOKUP($B21,[1]Женщины!$B$1:$H$65536,7,FALSE))</f>
        <v xml:space="preserve">Чахунов Е.И. </v>
      </c>
    </row>
    <row r="22" spans="1:11" ht="15.75" thickBot="1" x14ac:dyDescent="0.3">
      <c r="A22" s="258"/>
      <c r="B22" s="51">
        <v>248</v>
      </c>
      <c r="C22" s="52" t="str">
        <f>IF(B22=0," ",VLOOKUP(B22,[1]Женщины!B$1:H$65536,2,FALSE))</f>
        <v>Кукушкина Анна</v>
      </c>
      <c r="D22" s="145" t="str">
        <f>IF(B22=0," ",VLOOKUP($B22,[1]Женщины!$B$1:$H$65536,3,FALSE))</f>
        <v>13.01.1992</v>
      </c>
      <c r="E22" s="54" t="str">
        <f>IF(B22=0," ",IF(VLOOKUP($B22,[1]Женщины!$B$1:$H$65536,4,FALSE)=0," ",VLOOKUP($B22,[1]Женщины!$B$1:$H$65536,4,FALSE)))</f>
        <v>МС</v>
      </c>
      <c r="F22" s="149" t="str">
        <f>IF(B22=0," ",VLOOKUP($B22,[1]Женщины!$B$1:$H$65536,5,FALSE))</f>
        <v xml:space="preserve">Ивановская </v>
      </c>
      <c r="G22" s="52" t="str">
        <f>IF(B22=0," ",VLOOKUP($B22,[1]Женщины!$B$1:$H$65536,6,FALSE))</f>
        <v xml:space="preserve">Иваново, ИГЭУ им. В.И. Ленина </v>
      </c>
      <c r="H22" s="261"/>
      <c r="I22" s="264"/>
      <c r="J22" s="150"/>
      <c r="K22" s="52" t="str">
        <f>IF(B22=0," ",VLOOKUP($B22,[1]Женщины!$B$1:$H$65536,7,FALSE))</f>
        <v xml:space="preserve">ЗТР Торгов Е.Н. </v>
      </c>
    </row>
    <row r="23" spans="1:11" ht="15.75" thickTop="1" x14ac:dyDescent="0.25">
      <c r="A23" s="266">
        <v>4</v>
      </c>
      <c r="B23" s="44">
        <v>350</v>
      </c>
      <c r="C23" s="96" t="str">
        <f>IF(B23=0," ",VLOOKUP(B23,[1]Женщины!B$1:H$65536,2,FALSE))</f>
        <v>Переверзева Александра</v>
      </c>
      <c r="D23" s="146" t="str">
        <f>IF(B23=0," ",VLOOKUP($B23,[1]Женщины!$B$1:$H$65536,3,FALSE))</f>
        <v>23.03.1998</v>
      </c>
      <c r="E23" s="45" t="str">
        <f>IF(B23=0," ",IF(VLOOKUP($B23,[1]Женщины!$B$1:$H$65536,4,FALSE)=0," ",VLOOKUP($B23,[1]Женщины!$B$1:$H$65536,4,FALSE)))</f>
        <v>КМС</v>
      </c>
      <c r="F23" s="147" t="str">
        <f>IF(B23=0," ",VLOOKUP($B23,[1]Женщины!$B$1:$H$65536,5,FALSE))</f>
        <v>Приморский край</v>
      </c>
      <c r="G23" s="96" t="str">
        <f>IF(B23=0," ",VLOOKUP($B23,[1]Женщины!$B$1:$H$65536,6,FALSE))</f>
        <v>Владивосток, ДВФУ</v>
      </c>
      <c r="H23" s="259">
        <v>1.2049768518518518E-3</v>
      </c>
      <c r="I23" s="262" t="str">
        <f>IF(H23=0," ",IF(H23&lt;=[1]Разряды!$D$36,[1]Разряды!$D$3,IF(H23&lt;=[1]Разряды!$E$36,[1]Разряды!$E$3,IF(H23&lt;=[1]Разряды!$F$36,[1]Разряды!$F$3,IF(H23&lt;=[1]Разряды!$G$36,[1]Разряды!$G$3,IF(H23&lt;=[1]Разряды!$H$36,[1]Разряды!$H$3,IF(H23&lt;=[1]Разряды!$I$36,[1]Разряды!$I$3,IF(H23&lt;=[1]Разряды!$J$36,[1]Разряды!$J$3,"б/р"))))))))</f>
        <v>1р</v>
      </c>
      <c r="J23" s="148"/>
      <c r="K23" s="147" t="str">
        <f>IF(B23=0," ",VLOOKUP($B23,[1]Женщины!$B$1:$H$65536,7,FALSE))</f>
        <v>Кубарев А.Э.</v>
      </c>
    </row>
    <row r="24" spans="1:11" x14ac:dyDescent="0.25">
      <c r="A24" s="267"/>
      <c r="B24" s="32">
        <v>23</v>
      </c>
      <c r="C24" s="34" t="str">
        <f>IF(B24=0," ",VLOOKUP(B24,[1]Женщины!B$1:H$65536,2,FALSE))</f>
        <v>Кузовкина Наталья</v>
      </c>
      <c r="D24" s="134" t="str">
        <f>IF(B24=0," ",VLOOKUP($B24,[1]Женщины!$B$1:$H$65536,3,FALSE))</f>
        <v>03.12.1998</v>
      </c>
      <c r="E24" s="36" t="str">
        <f>IF(B24=0," ",IF(VLOOKUP($B24,[1]Женщины!$B$1:$H$65536,4,FALSE)=0," ",VLOOKUP($B24,[1]Женщины!$B$1:$H$65536,4,FALSE)))</f>
        <v>1р</v>
      </c>
      <c r="F24" s="38" t="str">
        <f>IF(B24=0," ",VLOOKUP($B24,[1]Женщины!$B$1:$H$65536,5,FALSE))</f>
        <v>Приморский край</v>
      </c>
      <c r="G24" s="34" t="str">
        <f>IF(B24=0," ",VLOOKUP($B24,[1]Женщины!$B$1:$H$65536,6,FALSE))</f>
        <v>Владивосток, ДВФУ</v>
      </c>
      <c r="H24" s="260"/>
      <c r="I24" s="263"/>
      <c r="J24" s="265">
        <v>20</v>
      </c>
      <c r="K24" s="34" t="str">
        <f>IF(B24=0," ",VLOOKUP($B24,[1]Женщины!$B$1:$H$65536,7,FALSE))</f>
        <v>Кузина Т.Н., Загинай Ю.А.</v>
      </c>
    </row>
    <row r="25" spans="1:11" x14ac:dyDescent="0.25">
      <c r="A25" s="267"/>
      <c r="B25" s="32">
        <v>31</v>
      </c>
      <c r="C25" s="34" t="str">
        <f>IF(B25=0," ",VLOOKUP(B25,[1]Женщины!B$1:H$65536,2,FALSE))</f>
        <v>Нуянзина Анна</v>
      </c>
      <c r="D25" s="134" t="str">
        <f>IF(B25=0," ",VLOOKUP($B25,[1]Женщины!$B$1:$H$65536,3,FALSE))</f>
        <v>10.03.1994</v>
      </c>
      <c r="E25" s="36" t="str">
        <f>IF(B25=0," ",IF(VLOOKUP($B25,[1]Женщины!$B$1:$H$65536,4,FALSE)=0," ",VLOOKUP($B25,[1]Женщины!$B$1:$H$65536,4,FALSE)))</f>
        <v>КМС</v>
      </c>
      <c r="F25" s="38" t="str">
        <f>IF(B25=0," ",VLOOKUP($B25,[1]Женщины!$B$1:$H$65536,5,FALSE))</f>
        <v>Приморский край</v>
      </c>
      <c r="G25" s="34" t="str">
        <f>IF(B25=0," ",VLOOKUP($B25,[1]Женщины!$B$1:$H$65536,6,FALSE))</f>
        <v>Владивосток, ДВФУ</v>
      </c>
      <c r="H25" s="260"/>
      <c r="I25" s="263"/>
      <c r="J25" s="265"/>
      <c r="K25" s="34" t="str">
        <f>IF(B25=0," ",VLOOKUP($B25,[1]Женщины!$B$1:$H$65536,7,FALSE))</f>
        <v>Ерченко Е.Н.</v>
      </c>
    </row>
    <row r="26" spans="1:11" ht="15.75" thickBot="1" x14ac:dyDescent="0.3">
      <c r="A26" s="268"/>
      <c r="B26" s="51">
        <v>30</v>
      </c>
      <c r="C26" s="52" t="str">
        <f>IF(B26=0," ",VLOOKUP(B26,[1]Женщины!B$1:H$65536,2,FALSE))</f>
        <v>Спиридонова Юлия</v>
      </c>
      <c r="D26" s="145" t="str">
        <f>IF(B26=0," ",VLOOKUP($B26,[1]Женщины!$B$1:$H$65536,3,FALSE))</f>
        <v>06.03.1993</v>
      </c>
      <c r="E26" s="54" t="str">
        <f>IF(B26=0," ",IF(VLOOKUP($B26,[1]Женщины!$B$1:$H$65536,4,FALSE)=0," ",VLOOKUP($B26,[1]Женщины!$B$1:$H$65536,4,FALSE)))</f>
        <v>МС</v>
      </c>
      <c r="F26" s="149" t="str">
        <f>IF(B26=0," ",VLOOKUP($B26,[1]Женщины!$B$1:$H$65536,5,FALSE))</f>
        <v>Приморский край</v>
      </c>
      <c r="G26" s="52" t="str">
        <f>IF(B26=0," ",VLOOKUP($B26,[1]Женщины!$B$1:$H$65536,6,FALSE))</f>
        <v>Владивосток, ДВФУ</v>
      </c>
      <c r="H26" s="261"/>
      <c r="I26" s="264"/>
      <c r="J26" s="150"/>
      <c r="K26" s="52" t="str">
        <f>IF(B26=0," ",VLOOKUP($B26,[1]Женщины!$B$1:$H$65536,7,FALSE))</f>
        <v>Иваровский А.Н.</v>
      </c>
    </row>
    <row r="27" spans="1:11" ht="15.75" thickTop="1" x14ac:dyDescent="0.25">
      <c r="A27" s="266">
        <v>5</v>
      </c>
      <c r="B27" s="44">
        <v>177</v>
      </c>
      <c r="C27" s="96" t="str">
        <f>IF(B27=0," ",VLOOKUP(B27,[1]Женщины!B$1:H$65536,2,FALSE))</f>
        <v>Осетрова Виктория</v>
      </c>
      <c r="D27" s="146" t="str">
        <f>IF(B27=0," ",VLOOKUP($B27,[1]Женщины!$B$1:$H$65536,3,FALSE))</f>
        <v>24.04.1994</v>
      </c>
      <c r="E27" s="45" t="str">
        <f>IF(B27=0," ",IF(VLOOKUP($B27,[1]Женщины!$B$1:$H$65536,4,FALSE)=0," ",VLOOKUP($B27,[1]Женщины!$B$1:$H$65536,4,FALSE)))</f>
        <v>КМС</v>
      </c>
      <c r="F27" s="147" t="str">
        <f>IF(B27=0," ",VLOOKUP($B27,[1]Женщины!$B$1:$H$65536,5,FALSE))</f>
        <v>Ивановская</v>
      </c>
      <c r="G27" s="96" t="str">
        <f>IF(B27=0," ",VLOOKUP($B27,[1]Женщины!$B$1:$H$65536,6,FALSE))</f>
        <v>Шуя, ШФ ИвГУ</v>
      </c>
      <c r="H27" s="259">
        <v>1.2144675925925925E-3</v>
      </c>
      <c r="I27" s="262" t="str">
        <f>IF(H27=0," ",IF(H27&lt;=[1]Разряды!$D$36,[1]Разряды!$D$3,IF(H27&lt;=[1]Разряды!$E$36,[1]Разряды!$E$3,IF(H27&lt;=[1]Разряды!$F$36,[1]Разряды!$F$3,IF(H27&lt;=[1]Разряды!$G$36,[1]Разряды!$G$3,IF(H27&lt;=[1]Разряды!$H$36,[1]Разряды!$H$3,IF(H27&lt;=[1]Разряды!$I$36,[1]Разряды!$I$3,IF(H27&lt;=[1]Разряды!$J$36,[1]Разряды!$J$3,"б/р"))))))))</f>
        <v>1р</v>
      </c>
      <c r="J27" s="148"/>
      <c r="K27" s="147" t="str">
        <f>IF(B27=0," ",VLOOKUP($B27,[1]Женщины!$B$1:$H$65536,7,FALSE))</f>
        <v>Смирнов С.В.</v>
      </c>
    </row>
    <row r="28" spans="1:11" x14ac:dyDescent="0.25">
      <c r="A28" s="267"/>
      <c r="B28" s="32">
        <v>175</v>
      </c>
      <c r="C28" s="34" t="str">
        <f>IF(B28=0," ",VLOOKUP(B28,[1]Женщины!B$1:H$65536,2,FALSE))</f>
        <v>Тюрина Екатерина</v>
      </c>
      <c r="D28" s="134" t="str">
        <f>IF(B28=0," ",VLOOKUP($B28,[1]Женщины!$B$1:$H$65536,3,FALSE))</f>
        <v>18.04.1997</v>
      </c>
      <c r="E28" s="36" t="str">
        <f>IF(B28=0," ",IF(VLOOKUP($B28,[1]Женщины!$B$1:$H$65536,4,FALSE)=0," ",VLOOKUP($B28,[1]Женщины!$B$1:$H$65536,4,FALSE)))</f>
        <v>КМС</v>
      </c>
      <c r="F28" s="38" t="str">
        <f>IF(B28=0," ",VLOOKUP($B28,[1]Женщины!$B$1:$H$65536,5,FALSE))</f>
        <v>Ивановская</v>
      </c>
      <c r="G28" s="34" t="str">
        <f>IF(B28=0," ",VLOOKUP($B28,[1]Женщины!$B$1:$H$65536,6,FALSE))</f>
        <v>Шуя, ШФ ИвГУ</v>
      </c>
      <c r="H28" s="260"/>
      <c r="I28" s="263"/>
      <c r="J28" s="265">
        <v>18</v>
      </c>
      <c r="K28" s="38" t="str">
        <f>IF(B28=0," ",VLOOKUP($B28,[1]Женщины!$B$1:$H$65536,7,FALSE))</f>
        <v>Седова Н.А., Хромцов Н.Е.</v>
      </c>
    </row>
    <row r="29" spans="1:11" x14ac:dyDescent="0.25">
      <c r="A29" s="267"/>
      <c r="B29" s="32">
        <v>174</v>
      </c>
      <c r="C29" s="34" t="str">
        <f>IF(B29=0," ",VLOOKUP(B29,[1]Женщины!B$1:H$65536,2,FALSE))</f>
        <v>Рябова Анна</v>
      </c>
      <c r="D29" s="134" t="str">
        <f>IF(B29=0," ",VLOOKUP($B29,[1]Женщины!$B$1:$H$65536,3,FALSE))</f>
        <v>21.09.1995</v>
      </c>
      <c r="E29" s="36" t="str">
        <f>IF(B29=0," ",IF(VLOOKUP($B29,[1]Женщины!$B$1:$H$65536,4,FALSE)=0," ",VLOOKUP($B29,[1]Женщины!$B$1:$H$65536,4,FALSE)))</f>
        <v>КМС</v>
      </c>
      <c r="F29" s="38" t="str">
        <f>IF(B29=0," ",VLOOKUP($B29,[1]Женщины!$B$1:$H$65536,5,FALSE))</f>
        <v>Ивановская</v>
      </c>
      <c r="G29" s="34" t="str">
        <f>IF(B29=0," ",VLOOKUP($B29,[1]Женщины!$B$1:$H$65536,6,FALSE))</f>
        <v>Шуя, ШФ ИвГУ</v>
      </c>
      <c r="H29" s="260"/>
      <c r="I29" s="263"/>
      <c r="J29" s="265"/>
      <c r="K29" s="34" t="str">
        <f>IF(B29=0," ",VLOOKUP($B29,[1]Женщины!$B$1:$H$65536,7,FALSE))</f>
        <v>Седова Н.А., Хромцов Н.Е.</v>
      </c>
    </row>
    <row r="30" spans="1:11" ht="15.75" thickBot="1" x14ac:dyDescent="0.3">
      <c r="A30" s="268"/>
      <c r="B30" s="51">
        <v>176</v>
      </c>
      <c r="C30" s="52" t="str">
        <f>IF(B30=0," ",VLOOKUP(B30,[1]Женщины!B$1:H$65536,2,FALSE))</f>
        <v>Тарасова Александра</v>
      </c>
      <c r="D30" s="145" t="str">
        <f>IF(B30=0," ",VLOOKUP($B30,[1]Женщины!$B$1:$H$65536,3,FALSE))</f>
        <v>30.06.1995</v>
      </c>
      <c r="E30" s="54" t="str">
        <f>IF(B30=0," ",IF(VLOOKUP($B30,[1]Женщины!$B$1:$H$65536,4,FALSE)=0," ",VLOOKUP($B30,[1]Женщины!$B$1:$H$65536,4,FALSE)))</f>
        <v>МС</v>
      </c>
      <c r="F30" s="149" t="str">
        <f>IF(B30=0," ",VLOOKUP($B30,[1]Женщины!$B$1:$H$65536,5,FALSE))</f>
        <v>Ивановская</v>
      </c>
      <c r="G30" s="52" t="str">
        <f>IF(B30=0," ",VLOOKUP($B30,[1]Женщины!$B$1:$H$65536,6,FALSE))</f>
        <v>Шуя, ШФ ИвГУ</v>
      </c>
      <c r="H30" s="261"/>
      <c r="I30" s="264"/>
      <c r="J30" s="150"/>
      <c r="K30" s="149" t="str">
        <f>IF(B30=0," ",VLOOKUP($B30,[1]Женщины!$B$1:$H$65536,7,FALSE))</f>
        <v>Шпаер А.А., Борисенко Е.М.</v>
      </c>
    </row>
    <row r="31" spans="1:11" ht="15.75" thickTop="1" x14ac:dyDescent="0.25">
      <c r="A31" s="266">
        <v>6</v>
      </c>
      <c r="B31" s="44">
        <v>342</v>
      </c>
      <c r="C31" s="96" t="str">
        <f>IF(B31=0," ",VLOOKUP(B31,[1]Женщины!B$1:H$65536,2,FALSE))</f>
        <v>Пузик Инна</v>
      </c>
      <c r="D31" s="146" t="str">
        <f>IF(B31=0," ",VLOOKUP($B31,[1]Женщины!$B$1:$H$65536,3,FALSE))</f>
        <v>22.01.1997</v>
      </c>
      <c r="E31" s="45" t="str">
        <f>IF(B31=0," ",IF(VLOOKUP($B31,[1]Женщины!$B$1:$H$65536,4,FALSE)=0," ",VLOOKUP($B31,[1]Женщины!$B$1:$H$65536,4,FALSE)))</f>
        <v>КМС</v>
      </c>
      <c r="F31" s="147" t="str">
        <f>IF(B31=0," ",VLOOKUP($B31,[1]Женщины!$B$1:$H$65536,5,FALSE))</f>
        <v xml:space="preserve">Республика Татарстан </v>
      </c>
      <c r="G31" s="96" t="str">
        <f>IF(B31=0," ",VLOOKUP($B31,[1]Женщины!$B$1:$H$65536,6,FALSE))</f>
        <v xml:space="preserve">Казань, ФГБОУ ВО ПГАФКСиТ </v>
      </c>
      <c r="H31" s="259">
        <v>1.2215277777777778E-3</v>
      </c>
      <c r="I31" s="262" t="str">
        <f>IF(H31=0," ",IF(H31&lt;=[1]Разряды!$D$36,[1]Разряды!$D$3,IF(H31&lt;=[1]Разряды!$E$36,[1]Разряды!$E$3,IF(H31&lt;=[1]Разряды!$F$36,[1]Разряды!$F$3,IF(H31&lt;=[1]Разряды!$G$36,[1]Разряды!$G$3,IF(H31&lt;=[1]Разряды!$H$36,[1]Разряды!$H$3,IF(H31&lt;=[1]Разряды!$I$36,[1]Разряды!$I$3,IF(H31&lt;=[1]Разряды!$J$36,[1]Разряды!$J$3,"б/р"))))))))</f>
        <v>1р</v>
      </c>
      <c r="J31" s="148"/>
      <c r="K31" s="96" t="str">
        <f>IF(B31=0," ",VLOOKUP($B31,[1]Женщины!$B$1:$H$65536,7,FALSE))</f>
        <v>Пузик О.В.</v>
      </c>
    </row>
    <row r="32" spans="1:11" x14ac:dyDescent="0.25">
      <c r="A32" s="267"/>
      <c r="B32" s="32">
        <v>343</v>
      </c>
      <c r="C32" s="34" t="str">
        <f>IF(B32=0," ",VLOOKUP(B32,[1]Женщины!B$1:H$65536,2,FALSE))</f>
        <v>Сурова Анастасия</v>
      </c>
      <c r="D32" s="134" t="str">
        <f>IF(B32=0," ",VLOOKUP($B32,[1]Женщины!$B$1:$H$65536,3,FALSE))</f>
        <v>26.09.1996</v>
      </c>
      <c r="E32" s="36" t="str">
        <f>IF(B32=0," ",IF(VLOOKUP($B32,[1]Женщины!$B$1:$H$65536,4,FALSE)=0," ",VLOOKUP($B32,[1]Женщины!$B$1:$H$65536,4,FALSE)))</f>
        <v>КМС</v>
      </c>
      <c r="F32" s="38" t="str">
        <f>IF(B32=0," ",VLOOKUP($B32,[1]Женщины!$B$1:$H$65536,5,FALSE))</f>
        <v xml:space="preserve">Республика Татарстан </v>
      </c>
      <c r="G32" s="34" t="str">
        <f>IF(B32=0," ",VLOOKUP($B32,[1]Женщины!$B$1:$H$65536,6,FALSE))</f>
        <v xml:space="preserve">Казань, ФГБОУ ВО ПГАФКСиТ </v>
      </c>
      <c r="H32" s="260"/>
      <c r="I32" s="263"/>
      <c r="J32" s="265">
        <v>16</v>
      </c>
      <c r="K32" s="34" t="str">
        <f>IF(B32=0," ",VLOOKUP($B32,[1]Женщины!$B$1:$H$65536,7,FALSE))</f>
        <v>Захарчук Д.Г.</v>
      </c>
    </row>
    <row r="33" spans="1:11" x14ac:dyDescent="0.25">
      <c r="A33" s="267"/>
      <c r="B33" s="32">
        <v>344</v>
      </c>
      <c r="C33" s="34" t="str">
        <f>IF(B33=0," ",VLOOKUP(B33,[1]Женщины!B$1:H$65536,2,FALSE))</f>
        <v>Гаврилюк Кристина</v>
      </c>
      <c r="D33" s="134" t="str">
        <f>IF(B33=0," ",VLOOKUP($B33,[1]Женщины!$B$1:$H$65536,3,FALSE))</f>
        <v>14.05.1994</v>
      </c>
      <c r="E33" s="36" t="str">
        <f>IF(B33=0," ",IF(VLOOKUP($B33,[1]Женщины!$B$1:$H$65536,4,FALSE)=0," ",VLOOKUP($B33,[1]Женщины!$B$1:$H$65536,4,FALSE)))</f>
        <v>КМС</v>
      </c>
      <c r="F33" s="38" t="str">
        <f>IF(B33=0," ",VLOOKUP($B33,[1]Женщины!$B$1:$H$65536,5,FALSE))</f>
        <v xml:space="preserve">Республика Татарстан </v>
      </c>
      <c r="G33" s="34" t="str">
        <f>IF(B33=0," ",VLOOKUP($B33,[1]Женщины!$B$1:$H$65536,6,FALSE))</f>
        <v xml:space="preserve">Казань, ФГБОУ ВО ПГАФКСиТ </v>
      </c>
      <c r="H33" s="260"/>
      <c r="I33" s="263"/>
      <c r="J33" s="265"/>
      <c r="K33" s="34" t="str">
        <f>IF(B33=0," ",VLOOKUP($B33,[1]Женщины!$B$1:$H$65536,7,FALSE))</f>
        <v>Яшины Ж.Л., А.Н.</v>
      </c>
    </row>
    <row r="34" spans="1:11" ht="15.75" thickBot="1" x14ac:dyDescent="0.3">
      <c r="A34" s="268"/>
      <c r="B34" s="51">
        <v>346</v>
      </c>
      <c r="C34" s="52" t="str">
        <f>IF(B34=0," ",VLOOKUP(B34,[1]Женщины!B$1:H$65536,2,FALSE))</f>
        <v>Самитова Виктория</v>
      </c>
      <c r="D34" s="145" t="str">
        <f>IF(B34=0," ",VLOOKUP($B34,[1]Женщины!$B$1:$H$65536,3,FALSE))</f>
        <v>09.09.1994</v>
      </c>
      <c r="E34" s="54" t="str">
        <f>IF(B34=0," ",IF(VLOOKUP($B34,[1]Женщины!$B$1:$H$65536,4,FALSE)=0," ",VLOOKUP($B34,[1]Женщины!$B$1:$H$65536,4,FALSE)))</f>
        <v>КМС</v>
      </c>
      <c r="F34" s="149" t="str">
        <f>IF(B34=0," ",VLOOKUP($B34,[1]Женщины!$B$1:$H$65536,5,FALSE))</f>
        <v xml:space="preserve">Республика Татарстан </v>
      </c>
      <c r="G34" s="52" t="str">
        <f>IF(B34=0," ",VLOOKUP($B34,[1]Женщины!$B$1:$H$65536,6,FALSE))</f>
        <v xml:space="preserve">Казань, ФГБОУ ВО ПГАФКСиТ </v>
      </c>
      <c r="H34" s="261"/>
      <c r="I34" s="264"/>
      <c r="J34" s="150"/>
      <c r="K34" s="52">
        <f>IF(B34=0," ",VLOOKUP($B34,[1]Женщины!$B$1:$H$65536,7,FALSE))</f>
        <v>0</v>
      </c>
    </row>
    <row r="35" spans="1:11" ht="15.75" thickTop="1" x14ac:dyDescent="0.25">
      <c r="A35" s="266">
        <v>7</v>
      </c>
      <c r="B35" s="44">
        <v>150</v>
      </c>
      <c r="C35" s="96" t="str">
        <f>IF(B35=0," ",VLOOKUP(B35,[1]Женщины!B$1:H$65536,2,FALSE))</f>
        <v>Дмитриева Алина</v>
      </c>
      <c r="D35" s="146" t="str">
        <f>IF(B35=0," ",VLOOKUP($B35,[1]Женщины!$B$1:$H$65536,3,FALSE))</f>
        <v>20.12.1996</v>
      </c>
      <c r="E35" s="45" t="str">
        <f>IF(B35=0," ",IF(VLOOKUP($B35,[1]Женщины!$B$1:$H$65536,4,FALSE)=0," ",VLOOKUP($B35,[1]Женщины!$B$1:$H$65536,4,FALSE)))</f>
        <v>КМС</v>
      </c>
      <c r="F35" s="96" t="str">
        <f>IF(B35=0," ",VLOOKUP($B35,[1]Женщины!$B$1:$H$65536,5,FALSE))</f>
        <v>Москва</v>
      </c>
      <c r="G35" s="147" t="str">
        <f>IF(B35=0," ",VLOOKUP($B35,[1]Женщины!$B$1:$H$65536,6,FALSE))</f>
        <v xml:space="preserve">Москва, РГУФКСМиТ </v>
      </c>
      <c r="H35" s="259">
        <v>1.222800925925926E-3</v>
      </c>
      <c r="I35" s="262" t="str">
        <f>IF(H35=0," ",IF(H35&lt;=[1]Разряды!$D$36,[1]Разряды!$D$3,IF(H35&lt;=[1]Разряды!$E$36,[1]Разряды!$E$3,IF(H35&lt;=[1]Разряды!$F$36,[1]Разряды!$F$3,IF(H35&lt;=[1]Разряды!$G$36,[1]Разряды!$G$3,IF(H35&lt;=[1]Разряды!$H$36,[1]Разряды!$H$3,IF(H35&lt;=[1]Разряды!$I$36,[1]Разряды!$I$3,IF(H35&lt;=[1]Разряды!$J$36,[1]Разряды!$J$3,"б/р"))))))))</f>
        <v>1р</v>
      </c>
      <c r="J35" s="148"/>
      <c r="K35" s="96" t="str">
        <f>IF(B35=0," ",VLOOKUP($B35,[1]Женщины!$B$1:$H$65536,7,FALSE))</f>
        <v>Кузнецова А.Л.</v>
      </c>
    </row>
    <row r="36" spans="1:11" x14ac:dyDescent="0.25">
      <c r="A36" s="267"/>
      <c r="B36" s="32">
        <v>153</v>
      </c>
      <c r="C36" s="34" t="str">
        <f>IF(B36=0," ",VLOOKUP(B36,[1]Женщины!B$1:H$65536,2,FALSE))</f>
        <v>Макеева Дарья</v>
      </c>
      <c r="D36" s="134" t="str">
        <f>IF(B36=0," ",VLOOKUP($B36,[1]Женщины!$B$1:$H$65536,3,FALSE))</f>
        <v>28.09.1997</v>
      </c>
      <c r="E36" s="36" t="str">
        <f>IF(B36=0," ",IF(VLOOKUP($B36,[1]Женщины!$B$1:$H$65536,4,FALSE)=0," ",VLOOKUP($B36,[1]Женщины!$B$1:$H$65536,4,FALSE)))</f>
        <v>КМС</v>
      </c>
      <c r="F36" s="34" t="str">
        <f>IF(B36=0," ",VLOOKUP($B36,[1]Женщины!$B$1:$H$65536,5,FALSE))</f>
        <v>Москва</v>
      </c>
      <c r="G36" s="38" t="str">
        <f>IF(B36=0," ",VLOOKUP($B36,[1]Женщины!$B$1:$H$65536,6,FALSE))</f>
        <v xml:space="preserve">Москва, РГУФКСМиТ </v>
      </c>
      <c r="H36" s="260"/>
      <c r="I36" s="263"/>
      <c r="J36" s="265">
        <v>14</v>
      </c>
      <c r="K36" s="34">
        <f>IF(B36=0," ",VLOOKUP($B36,[1]Женщины!$B$1:$H$65536,7,FALSE))</f>
        <v>0</v>
      </c>
    </row>
    <row r="37" spans="1:11" x14ac:dyDescent="0.25">
      <c r="A37" s="267"/>
      <c r="B37" s="32">
        <v>159</v>
      </c>
      <c r="C37" s="34" t="str">
        <f>IF(B37=0," ",VLOOKUP(B37,[1]Женщины!B$1:H$65536,2,FALSE))</f>
        <v>Тихонова Дарья</v>
      </c>
      <c r="D37" s="134" t="str">
        <f>IF(B37=0," ",VLOOKUP($B37,[1]Женщины!$B$1:$H$65536,3,FALSE))</f>
        <v>15.08.1998</v>
      </c>
      <c r="E37" s="36" t="str">
        <f>IF(B37=0," ",IF(VLOOKUP($B37,[1]Женщины!$B$1:$H$65536,4,FALSE)=0," ",VLOOKUP($B37,[1]Женщины!$B$1:$H$65536,4,FALSE)))</f>
        <v>КМС</v>
      </c>
      <c r="F37" s="34" t="str">
        <f>IF(B37=0," ",VLOOKUP($B37,[1]Женщины!$B$1:$H$65536,5,FALSE))</f>
        <v>Москва</v>
      </c>
      <c r="G37" s="38" t="str">
        <f>IF(B37=0," ",VLOOKUP($B37,[1]Женщины!$B$1:$H$65536,6,FALSE))</f>
        <v xml:space="preserve">Москва, РГУФКСМиТ </v>
      </c>
      <c r="H37" s="260"/>
      <c r="I37" s="263"/>
      <c r="J37" s="265"/>
      <c r="K37" s="34">
        <f>IF(B37=0," ",VLOOKUP($B37,[1]Женщины!$B$1:$H$65536,7,FALSE))</f>
        <v>0</v>
      </c>
    </row>
    <row r="38" spans="1:11" ht="15.75" thickBot="1" x14ac:dyDescent="0.3">
      <c r="A38" s="268"/>
      <c r="B38" s="51">
        <v>148</v>
      </c>
      <c r="C38" s="52" t="str">
        <f>IF(B38=0," ",VLOOKUP(B38,[1]Женщины!B$1:H$65536,2,FALSE))</f>
        <v>Альмяшева Диана</v>
      </c>
      <c r="D38" s="145" t="str">
        <f>IF(B38=0," ",VLOOKUP($B38,[1]Женщины!$B$1:$H$65536,3,FALSE))</f>
        <v>03.09.1997</v>
      </c>
      <c r="E38" s="54" t="str">
        <f>IF(B38=0," ",IF(VLOOKUP($B38,[1]Женщины!$B$1:$H$65536,4,FALSE)=0," ",VLOOKUP($B38,[1]Женщины!$B$1:$H$65536,4,FALSE)))</f>
        <v>КМС</v>
      </c>
      <c r="F38" s="52" t="str">
        <f>IF(B38=0," ",VLOOKUP($B38,[1]Женщины!$B$1:$H$65536,5,FALSE))</f>
        <v>Москва</v>
      </c>
      <c r="G38" s="149" t="str">
        <f>IF(B38=0," ",VLOOKUP($B38,[1]Женщины!$B$1:$H$65536,6,FALSE))</f>
        <v xml:space="preserve">Москва, РГУФКСМиТ </v>
      </c>
      <c r="H38" s="261"/>
      <c r="I38" s="264"/>
      <c r="J38" s="150"/>
      <c r="K38" s="52" t="str">
        <f>IF(B38=0," ",VLOOKUP($B38,[1]Женщины!$B$1:$H$65536,7,FALSE))</f>
        <v>Фролова Т.С.</v>
      </c>
    </row>
    <row r="39" spans="1:11" ht="15.75" thickTop="1" x14ac:dyDescent="0.25">
      <c r="A39" s="266">
        <v>8</v>
      </c>
      <c r="B39" s="44">
        <v>237</v>
      </c>
      <c r="C39" s="96" t="str">
        <f>IF(B39=0," ",VLOOKUP(B39,[1]Женщины!B$1:H$65536,2,FALSE))</f>
        <v>Каркавцева Анастасия</v>
      </c>
      <c r="D39" s="146" t="str">
        <f>IF(B39=0," ",VLOOKUP($B39,[1]Женщины!$B$1:$H$65536,3,FALSE))</f>
        <v>04.07.1996</v>
      </c>
      <c r="E39" s="45" t="str">
        <f>IF(B39=0," ",IF(VLOOKUP($B39,[1]Женщины!$B$1:$H$65536,4,FALSE)=0," ",VLOOKUP($B39,[1]Женщины!$B$1:$H$65536,4,FALSE)))</f>
        <v>1р</v>
      </c>
      <c r="F39" s="96" t="str">
        <f>IF(B39=0," ",VLOOKUP($B39,[1]Женщины!$B$1:$H$65536,5,FALSE))</f>
        <v xml:space="preserve">Архангельская </v>
      </c>
      <c r="G39" s="147" t="str">
        <f>IF(B39=0," ",VLOOKUP($B39,[1]Женщины!$B$1:$H$65536,6,FALSE))</f>
        <v xml:space="preserve">Архангельск, САФУ им. М.В. Ломоносова  </v>
      </c>
      <c r="H39" s="259">
        <v>1.2465277777777776E-3</v>
      </c>
      <c r="I39" s="262" t="str">
        <f>IF(H39=0," ",IF(H39&lt;=[1]Разряды!$D$36,[1]Разряды!$D$3,IF(H39&lt;=[1]Разряды!$E$36,[1]Разряды!$E$3,IF(H39&lt;=[1]Разряды!$F$36,[1]Разряды!$F$3,IF(H39&lt;=[1]Разряды!$G$36,[1]Разряды!$G$3,IF(H39&lt;=[1]Разряды!$H$36,[1]Разряды!$H$3,IF(H39&lt;=[1]Разряды!$I$36,[1]Разряды!$I$3,IF(H39&lt;=[1]Разряды!$J$36,[1]Разряды!$J$3,"б/р"))))))))</f>
        <v>1р</v>
      </c>
      <c r="J39" s="148"/>
      <c r="K39" s="96" t="str">
        <f>IF(B39=0," ",VLOOKUP($B39,[1]Женщины!$B$1:$H$65536,7,FALSE))</f>
        <v>Мингалева А.Г.</v>
      </c>
    </row>
    <row r="40" spans="1:11" x14ac:dyDescent="0.25">
      <c r="A40" s="267"/>
      <c r="B40" s="32">
        <v>238</v>
      </c>
      <c r="C40" s="34" t="str">
        <f>IF(B40=0," ",VLOOKUP(B40,[1]Женщины!B$1:H$65536,2,FALSE))</f>
        <v>Антонова Юлия</v>
      </c>
      <c r="D40" s="134" t="str">
        <f>IF(B40=0," ",VLOOKUP($B40,[1]Женщины!$B$1:$H$65536,3,FALSE))</f>
        <v>11.10.1996</v>
      </c>
      <c r="E40" s="36" t="str">
        <f>IF(B40=0," ",IF(VLOOKUP($B40,[1]Женщины!$B$1:$H$65536,4,FALSE)=0," ",VLOOKUP($B40,[1]Женщины!$B$1:$H$65536,4,FALSE)))</f>
        <v>1р</v>
      </c>
      <c r="F40" s="34" t="str">
        <f>IF(B40=0," ",VLOOKUP($B40,[1]Женщины!$B$1:$H$65536,5,FALSE))</f>
        <v xml:space="preserve">Архангельская </v>
      </c>
      <c r="G40" s="38" t="str">
        <f>IF(B40=0," ",VLOOKUP($B40,[1]Женщины!$B$1:$H$65536,6,FALSE))</f>
        <v xml:space="preserve">Архангельск, САФУ им. М.В. Ломоносова  </v>
      </c>
      <c r="H40" s="260"/>
      <c r="I40" s="263"/>
      <c r="J40" s="265">
        <v>12</v>
      </c>
      <c r="K40" s="34" t="str">
        <f>IF(B40=0," ",VLOOKUP($B40,[1]Женщины!$B$1:$H$65536,7,FALSE))</f>
        <v>Мингалева А.Г.</v>
      </c>
    </row>
    <row r="41" spans="1:11" x14ac:dyDescent="0.25">
      <c r="A41" s="267"/>
      <c r="B41" s="32">
        <v>239</v>
      </c>
      <c r="C41" s="34" t="str">
        <f>IF(B41=0," ",VLOOKUP(B41,[1]Женщины!B$1:H$65536,2,FALSE))</f>
        <v>Федорова Ольга</v>
      </c>
      <c r="D41" s="134" t="str">
        <f>IF(B41=0," ",VLOOKUP($B41,[1]Женщины!$B$1:$H$65536,3,FALSE))</f>
        <v>29.08.1996</v>
      </c>
      <c r="E41" s="36" t="str">
        <f>IF(B41=0," ",IF(VLOOKUP($B41,[1]Женщины!$B$1:$H$65536,4,FALSE)=0," ",VLOOKUP($B41,[1]Женщины!$B$1:$H$65536,4,FALSE)))</f>
        <v>1р</v>
      </c>
      <c r="F41" s="34" t="str">
        <f>IF(B41=0," ",VLOOKUP($B41,[1]Женщины!$B$1:$H$65536,5,FALSE))</f>
        <v xml:space="preserve">Архангельская </v>
      </c>
      <c r="G41" s="38" t="str">
        <f>IF(B41=0," ",VLOOKUP($B41,[1]Женщины!$B$1:$H$65536,6,FALSE))</f>
        <v xml:space="preserve">Архангельск, САФУ им. М.В. Ломоносова  </v>
      </c>
      <c r="H41" s="260"/>
      <c r="I41" s="263"/>
      <c r="J41" s="265"/>
      <c r="K41" s="34" t="str">
        <f>IF(B41=0," ",VLOOKUP($B41,[1]Женщины!$B$1:$H$65536,7,FALSE))</f>
        <v>Мингалева А.Г.</v>
      </c>
    </row>
    <row r="42" spans="1:11" ht="15.75" thickBot="1" x14ac:dyDescent="0.3">
      <c r="A42" s="268"/>
      <c r="B42" s="51">
        <v>236</v>
      </c>
      <c r="C42" s="52" t="str">
        <f>IF(B42=0," ",VLOOKUP(B42,[1]Женщины!B$1:H$65536,2,FALSE))</f>
        <v>Цыплакова Надежда</v>
      </c>
      <c r="D42" s="145" t="str">
        <f>IF(B42=0," ",VLOOKUP($B42,[1]Женщины!$B$1:$H$65536,3,FALSE))</f>
        <v>23.08.1995</v>
      </c>
      <c r="E42" s="54" t="str">
        <f>IF(B42=0," ",IF(VLOOKUP($B42,[1]Женщины!$B$1:$H$65536,4,FALSE)=0," ",VLOOKUP($B42,[1]Женщины!$B$1:$H$65536,4,FALSE)))</f>
        <v>КМС</v>
      </c>
      <c r="F42" s="52" t="str">
        <f>IF(B42=0," ",VLOOKUP($B42,[1]Женщины!$B$1:$H$65536,5,FALSE))</f>
        <v xml:space="preserve">Архангельская </v>
      </c>
      <c r="G42" s="149" t="str">
        <f>IF(B42=0," ",VLOOKUP($B42,[1]Женщины!$B$1:$H$65536,6,FALSE))</f>
        <v xml:space="preserve">Архангельск, САФУ им. М.В. Ломоносова  </v>
      </c>
      <c r="H42" s="261"/>
      <c r="I42" s="264"/>
      <c r="J42" s="150"/>
      <c r="K42" s="52" t="str">
        <f>IF(B42=0," ",VLOOKUP($B42,[1]Женщины!$B$1:$H$65536,7,FALSE))</f>
        <v>Мингалева А.Г.</v>
      </c>
    </row>
    <row r="43" spans="1:11" ht="15.75" thickTop="1" x14ac:dyDescent="0.25">
      <c r="A43" s="267">
        <v>9</v>
      </c>
      <c r="B43" s="44">
        <v>68</v>
      </c>
      <c r="C43" s="96" t="str">
        <f>IF(B43=0," ",VLOOKUP(B43,[1]Женщины!B$1:H$65536,2,FALSE))</f>
        <v>Бабошкина Татьяна</v>
      </c>
      <c r="D43" s="146" t="str">
        <f>IF(B43=0," ",VLOOKUP($B43,[1]Женщины!$B$1:$H$65536,3,FALSE))</f>
        <v>11.06.1998</v>
      </c>
      <c r="E43" s="45" t="str">
        <f>IF(B43=0," ",IF(VLOOKUP($B43,[1]Женщины!$B$1:$H$65536,4,FALSE)=0," ",VLOOKUP($B43,[1]Женщины!$B$1:$H$65536,4,FALSE)))</f>
        <v>1р</v>
      </c>
      <c r="F43" s="147" t="str">
        <f>IF(B43=0," ",VLOOKUP($B43,[1]Женщины!$B$1:$H$65536,5,FALSE))</f>
        <v>Республика Мордовия</v>
      </c>
      <c r="G43" s="300" t="str">
        <f>IF(B43=0," ",VLOOKUP($B43,[1]Женщины!$B$1:$H$65536,6,FALSE))</f>
        <v>Саранск, ФГБОУ ВПО "МГУ им. Н.П. Огарева"</v>
      </c>
      <c r="H43" s="260">
        <v>1.2468749999999999E-3</v>
      </c>
      <c r="I43" s="263" t="str">
        <f>IF(H43=0," ",IF(H43&lt;=[1]Разряды!$D$36,[1]Разряды!$D$3,IF(H43&lt;=[1]Разряды!$E$36,[1]Разряды!$E$3,IF(H43&lt;=[1]Разряды!$F$36,[1]Разряды!$F$3,IF(H43&lt;=[1]Разряды!$G$36,[1]Разряды!$G$3,IF(H43&lt;=[1]Разряды!$H$36,[1]Разряды!$H$3,IF(H43&lt;=[1]Разряды!$I$36,[1]Разряды!$I$3,IF(H43&lt;=[1]Разряды!$J$36,[1]Разряды!$J$3,"б/р"))))))))</f>
        <v>1р</v>
      </c>
      <c r="J43" s="148"/>
      <c r="K43" s="147" t="str">
        <f>IF(B43=0," ",VLOOKUP($B43,[1]Женщины!$B$1:$H$65536,7,FALSE))</f>
        <v>Разовы В.Н., Л.И.</v>
      </c>
    </row>
    <row r="44" spans="1:11" x14ac:dyDescent="0.25">
      <c r="A44" s="267"/>
      <c r="B44" s="32">
        <v>66</v>
      </c>
      <c r="C44" s="34" t="str">
        <f>IF(B44=0," ",VLOOKUP(B44,[1]Женщины!B$1:H$65536,2,FALSE))</f>
        <v>Макарова Валентина</v>
      </c>
      <c r="D44" s="134" t="str">
        <f>IF(B44=0," ",VLOOKUP($B44,[1]Женщины!$B$1:$H$65536,3,FALSE))</f>
        <v>26.05.1996</v>
      </c>
      <c r="E44" s="36" t="str">
        <f>IF(B44=0," ",IF(VLOOKUP($B44,[1]Женщины!$B$1:$H$65536,4,FALSE)=0," ",VLOOKUP($B44,[1]Женщины!$B$1:$H$65536,4,FALSE)))</f>
        <v>КМС</v>
      </c>
      <c r="F44" s="38" t="str">
        <f>IF(B44=0," ",VLOOKUP($B44,[1]Женщины!$B$1:$H$65536,5,FALSE))</f>
        <v>Республика Мордовия</v>
      </c>
      <c r="G44" s="161" t="str">
        <f>IF(B44=0," ",VLOOKUP($B44,[1]Женщины!$B$1:$H$65536,6,FALSE))</f>
        <v>Саранск, ФГБОУ ВПО "МГУ им. Н.П. Огарева"</v>
      </c>
      <c r="H44" s="260"/>
      <c r="I44" s="263"/>
      <c r="J44" s="265">
        <v>10</v>
      </c>
      <c r="K44" s="34" t="str">
        <f>IF(B44=0," ",VLOOKUP($B44,[1]Женщины!$B$1:$H$65536,7,FALSE))</f>
        <v>Наумкин А.Н.</v>
      </c>
    </row>
    <row r="45" spans="1:11" x14ac:dyDescent="0.25">
      <c r="A45" s="267"/>
      <c r="B45" s="32">
        <v>71</v>
      </c>
      <c r="C45" s="34" t="str">
        <f>IF(B45=0," ",VLOOKUP(B45,[1]Женщины!B$1:H$65536,2,FALSE))</f>
        <v>Ступина Юлия</v>
      </c>
      <c r="D45" s="134" t="str">
        <f>IF(B45=0," ",VLOOKUP($B45,[1]Женщины!$B$1:$H$65536,3,FALSE))</f>
        <v>19.07.1998</v>
      </c>
      <c r="E45" s="36" t="str">
        <f>IF(B45=0," ",IF(VLOOKUP($B45,[1]Женщины!$B$1:$H$65536,4,FALSE)=0," ",VLOOKUP($B45,[1]Женщины!$B$1:$H$65536,4,FALSE)))</f>
        <v>КМС</v>
      </c>
      <c r="F45" s="38" t="str">
        <f>IF(B45=0," ",VLOOKUP($B45,[1]Женщины!$B$1:$H$65536,5,FALSE))</f>
        <v>Республика Мордовия</v>
      </c>
      <c r="G45" s="161" t="str">
        <f>IF(B45=0," ",VLOOKUP($B45,[1]Женщины!$B$1:$H$65536,6,FALSE))</f>
        <v>Саранск, ФГБОУ ВПО "МГУ им. Н.П. Огарева"</v>
      </c>
      <c r="H45" s="260"/>
      <c r="I45" s="263"/>
      <c r="J45" s="265"/>
      <c r="K45" s="34" t="str">
        <f>IF(B45=0," ",VLOOKUP($B45,[1]Женщины!$B$1:$H$65536,7,FALSE))</f>
        <v>Запрялов В.А.</v>
      </c>
    </row>
    <row r="46" spans="1:11" ht="15.75" thickBot="1" x14ac:dyDescent="0.3">
      <c r="A46" s="268"/>
      <c r="B46" s="51">
        <v>73</v>
      </c>
      <c r="C46" s="52" t="str">
        <f>IF(B46=0," ",VLOOKUP(B46,[1]Женщины!B$1:H$65536,2,FALSE))</f>
        <v>Щурякова Дарья</v>
      </c>
      <c r="D46" s="145" t="str">
        <f>IF(B46=0," ",VLOOKUP($B46,[1]Женщины!$B$1:$H$65536,3,FALSE))</f>
        <v>19.02.1993</v>
      </c>
      <c r="E46" s="54" t="str">
        <f>IF(B46=0," ",IF(VLOOKUP($B46,[1]Женщины!$B$1:$H$65536,4,FALSE)=0," ",VLOOKUP($B46,[1]Женщины!$B$1:$H$65536,4,FALSE)))</f>
        <v>КМС</v>
      </c>
      <c r="F46" s="149" t="str">
        <f>IF(B46=0," ",VLOOKUP($B46,[1]Женщины!$B$1:$H$65536,5,FALSE))</f>
        <v>Республика Мордовия</v>
      </c>
      <c r="G46" s="301" t="str">
        <f>IF(B46=0," ",VLOOKUP($B46,[1]Женщины!$B$1:$H$65536,6,FALSE))</f>
        <v>Саранск, ФГБОУ ВПО "МГУ им. Н.П. Огарева"</v>
      </c>
      <c r="H46" s="261"/>
      <c r="I46" s="264"/>
      <c r="J46" s="150"/>
      <c r="K46" s="52" t="str">
        <f>IF(B46=0," ",VLOOKUP($B46,[1]Женщины!$B$1:$H$65536,7,FALSE))</f>
        <v>Запрялов В.А.</v>
      </c>
    </row>
    <row r="47" spans="1:11" ht="15.75" thickTop="1" x14ac:dyDescent="0.25">
      <c r="A47" s="266">
        <v>10</v>
      </c>
      <c r="B47" s="44">
        <v>51</v>
      </c>
      <c r="C47" s="96" t="str">
        <f>IF(B47=0," ",VLOOKUP(B47,[1]Женщины!B$1:H$65536,2,FALSE))</f>
        <v>Сухобокова Анастасия</v>
      </c>
      <c r="D47" s="146" t="str">
        <f>IF(B47=0," ",VLOOKUP($B47,[1]Женщины!$B$1:$H$65536,3,FALSE))</f>
        <v>04.12.1997</v>
      </c>
      <c r="E47" s="45" t="str">
        <f>IF(B47=0," ",IF(VLOOKUP($B47,[1]Женщины!$B$1:$H$65536,4,FALSE)=0," ",VLOOKUP($B47,[1]Женщины!$B$1:$H$65536,4,FALSE)))</f>
        <v>1р</v>
      </c>
      <c r="F47" s="96" t="str">
        <f>IF(B47=0," ",VLOOKUP($B47,[1]Женщины!$B$1:$H$65536,5,FALSE))</f>
        <v>Сахалинская</v>
      </c>
      <c r="G47" s="96" t="str">
        <f>IF(B47=0," ",VLOOKUP($B47,[1]Женщины!$B$1:$H$65536,6,FALSE))</f>
        <v>Южно-Сахалинск, СахГУ</v>
      </c>
      <c r="H47" s="259">
        <v>1.2585648148148148E-3</v>
      </c>
      <c r="I47" s="262" t="str">
        <f>IF(H47=0," ",IF(H47&lt;=[1]Разряды!$D$36,[1]Разряды!$D$3,IF(H47&lt;=[1]Разряды!$E$36,[1]Разряды!$E$3,IF(H47&lt;=[1]Разряды!$F$36,[1]Разряды!$F$3,IF(H47&lt;=[1]Разряды!$G$36,[1]Разряды!$G$3,IF(H47&lt;=[1]Разряды!$H$36,[1]Разряды!$H$3,IF(H47&lt;=[1]Разряды!$I$36,[1]Разряды!$I$3,IF(H47&lt;=[1]Разряды!$J$36,[1]Разряды!$J$3,"б/р"))))))))</f>
        <v>2р</v>
      </c>
      <c r="J47" s="148"/>
      <c r="K47" s="147" t="str">
        <f>IF(B47=0," ",VLOOKUP($B47,[1]Женщины!$B$1:$H$65536,7,FALSE))</f>
        <v>Быкова Т.Ф., Мацуев Е.В.</v>
      </c>
    </row>
    <row r="48" spans="1:11" x14ac:dyDescent="0.25">
      <c r="A48" s="267"/>
      <c r="B48" s="32">
        <v>41</v>
      </c>
      <c r="C48" s="34" t="str">
        <f>IF(B48=0," ",VLOOKUP(B48,[1]Женщины!B$1:H$65536,2,FALSE))</f>
        <v>Кузьмина Светлана</v>
      </c>
      <c r="D48" s="134" t="str">
        <f>IF(B48=0," ",VLOOKUP($B48,[1]Женщины!$B$1:$H$65536,3,FALSE))</f>
        <v>20.02.1997</v>
      </c>
      <c r="E48" s="36" t="str">
        <f>IF(B48=0," ",IF(VLOOKUP($B48,[1]Женщины!$B$1:$H$65536,4,FALSE)=0," ",VLOOKUP($B48,[1]Женщины!$B$1:$H$65536,4,FALSE)))</f>
        <v>КМС</v>
      </c>
      <c r="F48" s="34" t="str">
        <f>IF(B48=0," ",VLOOKUP($B48,[1]Женщины!$B$1:$H$65536,5,FALSE))</f>
        <v>Сахалинская</v>
      </c>
      <c r="G48" s="34" t="str">
        <f>IF(B48=0," ",VLOOKUP($B48,[1]Женщины!$B$1:$H$65536,6,FALSE))</f>
        <v>Южно-Сахалинск, СахГУ</v>
      </c>
      <c r="H48" s="260"/>
      <c r="I48" s="263"/>
      <c r="J48" s="265">
        <v>8</v>
      </c>
      <c r="K48" s="34" t="str">
        <f>IF(B48=0," ",VLOOKUP($B48,[1]Женщины!$B$1:$H$65536,7,FALSE))</f>
        <v>Жижикин А.Н.</v>
      </c>
    </row>
    <row r="49" spans="1:11" x14ac:dyDescent="0.25">
      <c r="A49" s="267"/>
      <c r="B49" s="32">
        <v>50</v>
      </c>
      <c r="C49" s="34" t="str">
        <f>IF(B49=0," ",VLOOKUP(B49,[1]Женщины!B$1:H$65536,2,FALSE))</f>
        <v>Глебова Карина</v>
      </c>
      <c r="D49" s="134" t="str">
        <f>IF(B49=0," ",VLOOKUP($B49,[1]Женщины!$B$1:$H$65536,3,FALSE))</f>
        <v>23.01.1996</v>
      </c>
      <c r="E49" s="36" t="str">
        <f>IF(B49=0," ",IF(VLOOKUP($B49,[1]Женщины!$B$1:$H$65536,4,FALSE)=0," ",VLOOKUP($B49,[1]Женщины!$B$1:$H$65536,4,FALSE)))</f>
        <v>МС</v>
      </c>
      <c r="F49" s="34" t="str">
        <f>IF(B49=0," ",VLOOKUP($B49,[1]Женщины!$B$1:$H$65536,5,FALSE))</f>
        <v>Сахалинская</v>
      </c>
      <c r="G49" s="34" t="str">
        <f>IF(B49=0," ",VLOOKUP($B49,[1]Женщины!$B$1:$H$65536,6,FALSE))</f>
        <v>Южно-Сахалинск, СахГУ</v>
      </c>
      <c r="H49" s="260"/>
      <c r="I49" s="263"/>
      <c r="J49" s="265"/>
      <c r="K49" s="38" t="str">
        <f>IF(B49=0," ",VLOOKUP($B49,[1]Женщины!$B$1:$H$65536,7,FALSE))</f>
        <v>Быкова Т.Ф., Трубецкой Р.О., Воротыляк А.Н.</v>
      </c>
    </row>
    <row r="50" spans="1:11" ht="15.75" thickBot="1" x14ac:dyDescent="0.3">
      <c r="A50" s="268"/>
      <c r="B50" s="51">
        <v>49</v>
      </c>
      <c r="C50" s="52" t="str">
        <f>IF(B50=0," ",VLOOKUP(B50,[1]Женщины!B$1:H$65536,2,FALSE))</f>
        <v>Толстихина Александра</v>
      </c>
      <c r="D50" s="145" t="str">
        <f>IF(B50=0," ",VLOOKUP($B50,[1]Женщины!$B$1:$H$65536,3,FALSE))</f>
        <v>12.03.1996</v>
      </c>
      <c r="E50" s="54" t="str">
        <f>IF(B50=0," ",IF(VLOOKUP($B50,[1]Женщины!$B$1:$H$65536,4,FALSE)=0," ",VLOOKUP($B50,[1]Женщины!$B$1:$H$65536,4,FALSE)))</f>
        <v>КМС</v>
      </c>
      <c r="F50" s="52" t="str">
        <f>IF(B50=0," ",VLOOKUP($B50,[1]Женщины!$B$1:$H$65536,5,FALSE))</f>
        <v>Сахалинская</v>
      </c>
      <c r="G50" s="52" t="str">
        <f>IF(B50=0," ",VLOOKUP($B50,[1]Женщины!$B$1:$H$65536,6,FALSE))</f>
        <v>Южно-Сахалинск, СахГУ</v>
      </c>
      <c r="H50" s="261"/>
      <c r="I50" s="264"/>
      <c r="J50" s="150"/>
      <c r="K50" s="149" t="str">
        <f>IF(B50=0," ",VLOOKUP($B50,[1]Женщины!$B$1:$H$65536,7,FALSE))</f>
        <v>Трубецкой Р.О., Жижикин А.Н., Маслов А.В.</v>
      </c>
    </row>
    <row r="51" spans="1:11" ht="15.75" thickTop="1" x14ac:dyDescent="0.25">
      <c r="A51" s="267">
        <v>11</v>
      </c>
      <c r="B51" s="44">
        <v>206</v>
      </c>
      <c r="C51" s="96" t="str">
        <f>IF(B51=0," ",VLOOKUP(B51,[1]Женщины!B$1:H$65536,2,FALSE))</f>
        <v>Амирова Элина</v>
      </c>
      <c r="D51" s="146" t="str">
        <f>IF(B51=0," ",VLOOKUP($B51,[1]Женщины!$B$1:$H$65536,3,FALSE))</f>
        <v>27.05.1997</v>
      </c>
      <c r="E51" s="45" t="str">
        <f>IF(B51=0," ",IF(VLOOKUP($B51,[1]Женщины!$B$1:$H$65536,4,FALSE)=0," ",VLOOKUP($B51,[1]Женщины!$B$1:$H$65536,4,FALSE)))</f>
        <v>2р</v>
      </c>
      <c r="F51" s="96" t="str">
        <f>IF(B51=0," ",VLOOKUP($B51,[1]Женщины!$B$1:$H$65536,5,FALSE))</f>
        <v>Ярославская</v>
      </c>
      <c r="G51" s="147" t="str">
        <f>IF(B51=0," ",VLOOKUP($B51,[1]Женщины!$B$1:$H$65536,6,FALSE))</f>
        <v xml:space="preserve">Ярославль, ЯрГУ им. П.Г. Демидова </v>
      </c>
      <c r="H51" s="259">
        <v>1.289699074074074E-3</v>
      </c>
      <c r="I51" s="262" t="str">
        <f>IF(H51=0," ",IF(H51&lt;=[1]Разряды!$D$36,[1]Разряды!$D$3,IF(H51&lt;=[1]Разряды!$E$36,[1]Разряды!$E$3,IF(H51&lt;=[1]Разряды!$F$36,[1]Разряды!$F$3,IF(H51&lt;=[1]Разряды!$G$36,[1]Разряды!$G$3,IF(H51&lt;=[1]Разряды!$H$36,[1]Разряды!$H$3,IF(H51&lt;=[1]Разряды!$I$36,[1]Разряды!$I$3,IF(H51&lt;=[1]Разряды!$J$36,[1]Разряды!$J$3,"б/р"))))))))</f>
        <v>2р</v>
      </c>
      <c r="J51" s="148"/>
      <c r="K51" s="96" t="str">
        <f>IF(B51=0," ",VLOOKUP($B51,[1]Женщины!$B$1:$H$65536,7,FALSE))</f>
        <v>Станкевич В.А.</v>
      </c>
    </row>
    <row r="52" spans="1:11" x14ac:dyDescent="0.25">
      <c r="A52" s="267"/>
      <c r="B52" s="32">
        <v>188</v>
      </c>
      <c r="C52" s="34" t="str">
        <f>IF(B52=0," ",VLOOKUP(B52,[1]Женщины!B$1:H$65536,2,FALSE))</f>
        <v>Третьякова Наталия</v>
      </c>
      <c r="D52" s="134" t="str">
        <f>IF(B52=0," ",VLOOKUP($B52,[1]Женщины!$B$1:$H$65536,3,FALSE))</f>
        <v>14.12.1995</v>
      </c>
      <c r="E52" s="36" t="str">
        <f>IF(B52=0," ",IF(VLOOKUP($B52,[1]Женщины!$B$1:$H$65536,4,FALSE)=0," ",VLOOKUP($B52,[1]Женщины!$B$1:$H$65536,4,FALSE)))</f>
        <v>1р</v>
      </c>
      <c r="F52" s="34" t="str">
        <f>IF(B52=0," ",VLOOKUP($B52,[1]Женщины!$B$1:$H$65536,5,FALSE))</f>
        <v>Ярославская</v>
      </c>
      <c r="G52" s="38" t="str">
        <f>IF(B52=0," ",VLOOKUP($B52,[1]Женщины!$B$1:$H$65536,6,FALSE))</f>
        <v xml:space="preserve">Ярославль, ЯрГУ им. П.Г. Демидова </v>
      </c>
      <c r="H52" s="260"/>
      <c r="I52" s="263"/>
      <c r="J52" s="265">
        <v>6</v>
      </c>
      <c r="K52" s="34" t="str">
        <f>IF(B52=0," ",VLOOKUP($B52,[1]Женщины!$B$1:$H$65536,7,FALSE))</f>
        <v>Тюленев С.А.</v>
      </c>
    </row>
    <row r="53" spans="1:11" x14ac:dyDescent="0.25">
      <c r="A53" s="267"/>
      <c r="B53" s="32">
        <v>204</v>
      </c>
      <c r="C53" s="34" t="str">
        <f>IF(B53=0," ",VLOOKUP(B53,[1]Женщины!B$1:H$65536,2,FALSE))</f>
        <v>Арефьева Анна</v>
      </c>
      <c r="D53" s="134" t="str">
        <f>IF(B53=0," ",VLOOKUP($B53,[1]Женщины!$B$1:$H$65536,3,FALSE))</f>
        <v>20.10.1996</v>
      </c>
      <c r="E53" s="36" t="str">
        <f>IF(B53=0," ",IF(VLOOKUP($B53,[1]Женщины!$B$1:$H$65536,4,FALSE)=0," ",VLOOKUP($B53,[1]Женщины!$B$1:$H$65536,4,FALSE)))</f>
        <v>2р</v>
      </c>
      <c r="F53" s="34" t="str">
        <f>IF(B53=0," ",VLOOKUP($B53,[1]Женщины!$B$1:$H$65536,5,FALSE))</f>
        <v>Ярославская</v>
      </c>
      <c r="G53" s="38" t="str">
        <f>IF(B53=0," ",VLOOKUP($B53,[1]Женщины!$B$1:$H$65536,6,FALSE))</f>
        <v xml:space="preserve">Ярославль, ЯрГУ им. П.Г. Демидова </v>
      </c>
      <c r="H53" s="260"/>
      <c r="I53" s="263"/>
      <c r="J53" s="265"/>
      <c r="K53" s="34" t="str">
        <f>IF(B53=0," ",VLOOKUP($B53,[1]Женщины!$B$1:$H$65536,7,FALSE))</f>
        <v>Станкевич В.А.</v>
      </c>
    </row>
    <row r="54" spans="1:11" ht="15.75" thickBot="1" x14ac:dyDescent="0.3">
      <c r="A54" s="268"/>
      <c r="B54" s="51">
        <v>203</v>
      </c>
      <c r="C54" s="52" t="str">
        <f>IF(B54=0," ",VLOOKUP(B54,[1]Женщины!B$1:H$65536,2,FALSE))</f>
        <v>Залетова Юлия</v>
      </c>
      <c r="D54" s="145" t="str">
        <f>IF(B54=0," ",VLOOKUP($B54,[1]Женщины!$B$1:$H$65536,3,FALSE))</f>
        <v>28.01.1997</v>
      </c>
      <c r="E54" s="54" t="str">
        <f>IF(B54=0," ",IF(VLOOKUP($B54,[1]Женщины!$B$1:$H$65536,4,FALSE)=0," ",VLOOKUP($B54,[1]Женщины!$B$1:$H$65536,4,FALSE)))</f>
        <v>2р</v>
      </c>
      <c r="F54" s="52" t="str">
        <f>IF(B54=0," ",VLOOKUP($B54,[1]Женщины!$B$1:$H$65536,5,FALSE))</f>
        <v>Ярославская</v>
      </c>
      <c r="G54" s="149" t="str">
        <f>IF(B54=0," ",VLOOKUP($B54,[1]Женщины!$B$1:$H$65536,6,FALSE))</f>
        <v xml:space="preserve">Ярославль, ЯрГУ им. П.Г. Демидова </v>
      </c>
      <c r="H54" s="261"/>
      <c r="I54" s="264"/>
      <c r="J54" s="150"/>
      <c r="K54" s="52" t="str">
        <f>IF(B54=0," ",VLOOKUP($B54,[1]Женщины!$B$1:$H$65536,7,FALSE))</f>
        <v>Станкевич В.А.</v>
      </c>
    </row>
    <row r="55" spans="1:11" ht="15.75" thickTop="1" x14ac:dyDescent="0.25">
      <c r="A55" s="266">
        <v>12</v>
      </c>
      <c r="B55" s="44">
        <v>6</v>
      </c>
      <c r="C55" s="96" t="str">
        <f>IF(B55=0," ",VLOOKUP(B55,[1]Женщины!B$1:H$65536,2,FALSE))</f>
        <v>Шамова Дарья</v>
      </c>
      <c r="D55" s="146" t="str">
        <f>IF(B55=0," ",VLOOKUP($B55,[1]Женщины!$B$1:$H$65536,3,FALSE))</f>
        <v>04.12.1995</v>
      </c>
      <c r="E55" s="45" t="str">
        <f>IF(B55=0," ",IF(VLOOKUP($B55,[1]Женщины!$B$1:$H$65536,4,FALSE)=0," ",VLOOKUP($B55,[1]Женщины!$B$1:$H$65536,4,FALSE)))</f>
        <v>1р</v>
      </c>
      <c r="F55" s="147" t="str">
        <f>IF(B55=0," ",VLOOKUP($B55,[1]Женщины!$B$1:$H$65536,5,FALSE))</f>
        <v>Республика Марий Эл</v>
      </c>
      <c r="G55" s="96" t="str">
        <f>IF(B55=0," ",VLOOKUP($B55,[1]Женщины!$B$1:$H$65536,6,FALSE))</f>
        <v>Йошкар-Ола, ПГТУ</v>
      </c>
      <c r="H55" s="259">
        <v>1.2928240740740741E-3</v>
      </c>
      <c r="I55" s="262" t="str">
        <f>IF(H55=0," ",IF(H55&lt;=[1]Разряды!$D$36,[1]Разряды!$D$3,IF(H55&lt;=[1]Разряды!$E$36,[1]Разряды!$E$3,IF(H55&lt;=[1]Разряды!$F$36,[1]Разряды!$F$3,IF(H55&lt;=[1]Разряды!$G$36,[1]Разряды!$G$3,IF(H55&lt;=[1]Разряды!$H$36,[1]Разряды!$H$3,IF(H55&lt;=[1]Разряды!$I$36,[1]Разряды!$I$3,IF(H55&lt;=[1]Разряды!$J$36,[1]Разряды!$J$3,"б/р"))))))))</f>
        <v>2р</v>
      </c>
      <c r="J55" s="148"/>
      <c r="K55" s="96" t="str">
        <f>IF(B55=0," ",VLOOKUP($B55,[1]Женщины!$B$1:$H$65536,7,FALSE))</f>
        <v>Соколов В.Г.</v>
      </c>
    </row>
    <row r="56" spans="1:11" x14ac:dyDescent="0.25">
      <c r="A56" s="267"/>
      <c r="B56" s="32">
        <v>3</v>
      </c>
      <c r="C56" s="34" t="str">
        <f>IF(B56=0," ",VLOOKUP(B56,[1]Женщины!B$1:H$65536,2,FALSE))</f>
        <v>Бусыгина Лада</v>
      </c>
      <c r="D56" s="134" t="str">
        <f>IF(B56=0," ",VLOOKUP($B56,[1]Женщины!$B$1:$H$65536,3,FALSE))</f>
        <v>24.12.1991</v>
      </c>
      <c r="E56" s="36" t="str">
        <f>IF(B56=0," ",IF(VLOOKUP($B56,[1]Женщины!$B$1:$H$65536,4,FALSE)=0," ",VLOOKUP($B56,[1]Женщины!$B$1:$H$65536,4,FALSE)))</f>
        <v>1р</v>
      </c>
      <c r="F56" s="38" t="str">
        <f>IF(B56=0," ",VLOOKUP($B56,[1]Женщины!$B$1:$H$65536,5,FALSE))</f>
        <v>Республика Марий Эл</v>
      </c>
      <c r="G56" s="34" t="str">
        <f>IF(B56=0," ",VLOOKUP($B56,[1]Женщины!$B$1:$H$65536,6,FALSE))</f>
        <v>Йошкар-Ола, ПГТУ</v>
      </c>
      <c r="H56" s="260"/>
      <c r="I56" s="263"/>
      <c r="J56" s="265">
        <v>4</v>
      </c>
      <c r="K56" s="34" t="str">
        <f>IF(B56=0," ",VLOOKUP($B56,[1]Женщины!$B$1:$H$65536,7,FALSE))</f>
        <v>Соколов В.Г.</v>
      </c>
    </row>
    <row r="57" spans="1:11" x14ac:dyDescent="0.25">
      <c r="A57" s="267"/>
      <c r="B57" s="32">
        <v>7</v>
      </c>
      <c r="C57" s="34" t="str">
        <f>IF(B57=0," ",VLOOKUP(B57,[1]Женщины!B$1:H$65536,2,FALSE))</f>
        <v>Зайцева Дарья</v>
      </c>
      <c r="D57" s="134" t="str">
        <f>IF(B57=0," ",VLOOKUP($B57,[1]Женщины!$B$1:$H$65536,3,FALSE))</f>
        <v>03.02.1996</v>
      </c>
      <c r="E57" s="36" t="str">
        <f>IF(B57=0," ",IF(VLOOKUP($B57,[1]Женщины!$B$1:$H$65536,4,FALSE)=0," ",VLOOKUP($B57,[1]Женщины!$B$1:$H$65536,4,FALSE)))</f>
        <v>2р</v>
      </c>
      <c r="F57" s="38" t="str">
        <f>IF(B57=0," ",VLOOKUP($B57,[1]Женщины!$B$1:$H$65536,5,FALSE))</f>
        <v>Республика Марий Эл</v>
      </c>
      <c r="G57" s="34" t="str">
        <f>IF(B57=0," ",VLOOKUP($B57,[1]Женщины!$B$1:$H$65536,6,FALSE))</f>
        <v>Йошкар-Ола, ПГТУ</v>
      </c>
      <c r="H57" s="260"/>
      <c r="I57" s="263"/>
      <c r="J57" s="265"/>
      <c r="K57" s="34" t="str">
        <f>IF(B57=0," ",VLOOKUP($B57,[1]Женщины!$B$1:$H$65536,7,FALSE))</f>
        <v>Соколов В.Г.</v>
      </c>
    </row>
    <row r="58" spans="1:11" ht="15.75" thickBot="1" x14ac:dyDescent="0.3">
      <c r="A58" s="268"/>
      <c r="B58" s="51">
        <v>5</v>
      </c>
      <c r="C58" s="52" t="str">
        <f>IF(B58=0," ",VLOOKUP(B58,[1]Женщины!B$1:H$65536,2,FALSE))</f>
        <v>Кожина Наталья</v>
      </c>
      <c r="D58" s="145" t="str">
        <f>IF(B58=0," ",VLOOKUP($B58,[1]Женщины!$B$1:$H$65536,3,FALSE))</f>
        <v>28.09.1995</v>
      </c>
      <c r="E58" s="54" t="str">
        <f>IF(B58=0," ",IF(VLOOKUP($B58,[1]Женщины!$B$1:$H$65536,4,FALSE)=0," ",VLOOKUP($B58,[1]Женщины!$B$1:$H$65536,4,FALSE)))</f>
        <v>1р</v>
      </c>
      <c r="F58" s="149" t="str">
        <f>IF(B58=0," ",VLOOKUP($B58,[1]Женщины!$B$1:$H$65536,5,FALSE))</f>
        <v>Республика Марий Эл</v>
      </c>
      <c r="G58" s="52" t="str">
        <f>IF(B58=0," ",VLOOKUP($B58,[1]Женщины!$B$1:$H$65536,6,FALSE))</f>
        <v>Йошкар-Ола, ПГТУ</v>
      </c>
      <c r="H58" s="261"/>
      <c r="I58" s="264"/>
      <c r="J58" s="150"/>
      <c r="K58" s="52" t="str">
        <f>IF(B58=0," ",VLOOKUP($B58,[1]Женщины!$B$1:$H$65536,7,FALSE))</f>
        <v>Соколов В.Г.</v>
      </c>
    </row>
    <row r="59" spans="1:11" ht="15.75" thickTop="1" x14ac:dyDescent="0.25">
      <c r="A59" s="267">
        <v>13</v>
      </c>
      <c r="B59" s="44">
        <v>88</v>
      </c>
      <c r="C59" s="96" t="str">
        <f>IF(B59=0," ",VLOOKUP(B59,[1]Женщины!B$1:H$65536,2,FALSE))</f>
        <v>Кудряшова Мария</v>
      </c>
      <c r="D59" s="146" t="str">
        <f>IF(B59=0," ",VLOOKUP($B59,[1]Женщины!$B$1:$H$65536,3,FALSE))</f>
        <v>15.03.1997</v>
      </c>
      <c r="E59" s="45" t="str">
        <f>IF(B59=0," ",IF(VLOOKUP($B59,[1]Женщины!$B$1:$H$65536,4,FALSE)=0," ",VLOOKUP($B59,[1]Женщины!$B$1:$H$65536,4,FALSE)))</f>
        <v>2р</v>
      </c>
      <c r="F59" s="96" t="str">
        <f>IF(B59=0," ",VLOOKUP($B59,[1]Женщины!$B$1:$H$65536,5,FALSE))</f>
        <v>Костромская</v>
      </c>
      <c r="G59" s="96" t="str">
        <f>IF(B59=0," ",VLOOKUP($B59,[1]Женщины!$B$1:$H$65536,6,FALSE))</f>
        <v>Кострома, КГУ</v>
      </c>
      <c r="H59" s="259">
        <v>1.3072916666666667E-3</v>
      </c>
      <c r="I59" s="262" t="str">
        <f>IF(H59=0," ",IF(H59&lt;=[1]Разряды!$D$36,[1]Разряды!$D$3,IF(H59&lt;=[1]Разряды!$E$36,[1]Разряды!$E$3,IF(H59&lt;=[1]Разряды!$F$36,[1]Разряды!$F$3,IF(H59&lt;=[1]Разряды!$G$36,[1]Разряды!$G$3,IF(H59&lt;=[1]Разряды!$H$36,[1]Разряды!$H$3,IF(H59&lt;=[1]Разряды!$I$36,[1]Разряды!$I$3,IF(H59&lt;=[1]Разряды!$J$36,[1]Разряды!$J$3,"б/р"))))))))</f>
        <v>2р</v>
      </c>
      <c r="J59" s="148"/>
      <c r="K59" s="96" t="str">
        <f>IF(B59=0," ",VLOOKUP($B59,[1]Женщины!$B$1:$H$65536,7,FALSE))</f>
        <v>Павлов Е.А.</v>
      </c>
    </row>
    <row r="60" spans="1:11" x14ac:dyDescent="0.25">
      <c r="A60" s="267"/>
      <c r="B60" s="32">
        <v>80</v>
      </c>
      <c r="C60" s="34" t="str">
        <f>IF(B60=0," ",VLOOKUP(B60,[1]Женщины!B$1:H$65536,2,FALSE))</f>
        <v>Сенникова Наталья</v>
      </c>
      <c r="D60" s="134" t="str">
        <f>IF(B60=0," ",VLOOKUP($B60,[1]Женщины!$B$1:$H$65536,3,FALSE))</f>
        <v>10.07.1994</v>
      </c>
      <c r="E60" s="36" t="str">
        <f>IF(B60=0," ",IF(VLOOKUP($B60,[1]Женщины!$B$1:$H$65536,4,FALSE)=0," ",VLOOKUP($B60,[1]Женщины!$B$1:$H$65536,4,FALSE)))</f>
        <v>1р</v>
      </c>
      <c r="F60" s="34" t="str">
        <f>IF(B60=0," ",VLOOKUP($B60,[1]Женщины!$B$1:$H$65536,5,FALSE))</f>
        <v>Костромская</v>
      </c>
      <c r="G60" s="34" t="str">
        <f>IF(B60=0," ",VLOOKUP($B60,[1]Женщины!$B$1:$H$65536,6,FALSE))</f>
        <v>Кострома, КГУ</v>
      </c>
      <c r="H60" s="260"/>
      <c r="I60" s="263"/>
      <c r="J60" s="265">
        <v>2</v>
      </c>
      <c r="K60" s="34" t="str">
        <f>IF(B60=0," ",VLOOKUP($B60,[1]Женщины!$B$1:$H$65536,7,FALSE))</f>
        <v>Румянцев А.П.</v>
      </c>
    </row>
    <row r="61" spans="1:11" x14ac:dyDescent="0.25">
      <c r="A61" s="267"/>
      <c r="B61" s="32">
        <v>78</v>
      </c>
      <c r="C61" s="34" t="str">
        <f>IF(B61=0," ",VLOOKUP(B61,[1]Женщины!B$1:H$65536,2,FALSE))</f>
        <v>Смирнова Оксана</v>
      </c>
      <c r="D61" s="134" t="str">
        <f>IF(B61=0," ",VLOOKUP($B61,[1]Женщины!$B$1:$H$65536,3,FALSE))</f>
        <v>13.12.1994</v>
      </c>
      <c r="E61" s="36" t="str">
        <f>IF(B61=0," ",IF(VLOOKUP($B61,[1]Женщины!$B$1:$H$65536,4,FALSE)=0," ",VLOOKUP($B61,[1]Женщины!$B$1:$H$65536,4,FALSE)))</f>
        <v>1р</v>
      </c>
      <c r="F61" s="34" t="str">
        <f>IF(B61=0," ",VLOOKUP($B61,[1]Женщины!$B$1:$H$65536,5,FALSE))</f>
        <v>Костромская</v>
      </c>
      <c r="G61" s="34" t="str">
        <f>IF(B61=0," ",VLOOKUP($B61,[1]Женщины!$B$1:$H$65536,6,FALSE))</f>
        <v>Кострома, КГУ</v>
      </c>
      <c r="H61" s="260"/>
      <c r="I61" s="263"/>
      <c r="J61" s="265"/>
      <c r="K61" s="34" t="str">
        <f>IF(B61=0," ",VLOOKUP($B61,[1]Женщины!$B$1:$H$65536,7,FALSE))</f>
        <v>Павлов Е.А.</v>
      </c>
    </row>
    <row r="62" spans="1:11" ht="15.75" thickBot="1" x14ac:dyDescent="0.3">
      <c r="A62" s="268"/>
      <c r="B62" s="51">
        <v>74</v>
      </c>
      <c r="C62" s="52" t="str">
        <f>IF(B62=0," ",VLOOKUP(B62,[1]Женщины!B$1:H$65536,2,FALSE))</f>
        <v>Герман Анна</v>
      </c>
      <c r="D62" s="145" t="str">
        <f>IF(B62=0," ",VLOOKUP($B62,[1]Женщины!$B$1:$H$65536,3,FALSE))</f>
        <v>02.06.1993</v>
      </c>
      <c r="E62" s="54" t="str">
        <f>IF(B62=0," ",IF(VLOOKUP($B62,[1]Женщины!$B$1:$H$65536,4,FALSE)=0," ",VLOOKUP($B62,[1]Женщины!$B$1:$H$65536,4,FALSE)))</f>
        <v>КМС</v>
      </c>
      <c r="F62" s="52" t="str">
        <f>IF(B62=0," ",VLOOKUP($B62,[1]Женщины!$B$1:$H$65536,5,FALSE))</f>
        <v>Костромская</v>
      </c>
      <c r="G62" s="52" t="str">
        <f>IF(B62=0," ",VLOOKUP($B62,[1]Женщины!$B$1:$H$65536,6,FALSE))</f>
        <v>Кострома, КГУ</v>
      </c>
      <c r="H62" s="261"/>
      <c r="I62" s="264"/>
      <c r="J62" s="150"/>
      <c r="K62" s="52" t="str">
        <f>IF(B62=0," ",VLOOKUP($B62,[1]Женщины!$B$1:$H$65536,7,FALSE))</f>
        <v>Павлов Е.А.</v>
      </c>
    </row>
    <row r="63" spans="1:11" ht="15.75" thickTop="1" x14ac:dyDescent="0.25">
      <c r="A63" s="266">
        <v>14</v>
      </c>
      <c r="B63" s="44">
        <v>326</v>
      </c>
      <c r="C63" s="96" t="str">
        <f>IF(B63=0," ",VLOOKUP(B63,[1]Женщины!B$1:H$65536,2,FALSE))</f>
        <v>Тарасова Марина</v>
      </c>
      <c r="D63" s="146" t="str">
        <f>IF(B63=0," ",VLOOKUP($B63,[1]Женщины!$B$1:$H$65536,3,FALSE))</f>
        <v>13.07.1996</v>
      </c>
      <c r="E63" s="45" t="str">
        <f>IF(B63=0," ",IF(VLOOKUP($B63,[1]Женщины!$B$1:$H$65536,4,FALSE)=0," ",VLOOKUP($B63,[1]Женщины!$B$1:$H$65536,4,FALSE)))</f>
        <v>1р</v>
      </c>
      <c r="F63" s="147" t="str">
        <f>IF(B63=0," ",VLOOKUP($B63,[1]Женщины!$B$1:$H$65536,5,FALSE))</f>
        <v>Республика Чувашии</v>
      </c>
      <c r="G63" s="96" t="str">
        <f>IF(B63=0," ",VLOOKUP($B63,[1]Женщины!$B$1:$H$65536,6,FALSE))</f>
        <v xml:space="preserve">Чебоксары, ЧГПУ им. И.Я. Яковлева </v>
      </c>
      <c r="H63" s="259">
        <v>1.3229166666666665E-3</v>
      </c>
      <c r="I63" s="262" t="str">
        <f>IF(H63=0," ",IF(H63&lt;=[1]Разряды!$D$36,[1]Разряды!$D$3,IF(H63&lt;=[1]Разряды!$E$36,[1]Разряды!$E$3,IF(H63&lt;=[1]Разряды!$F$36,[1]Разряды!$F$3,IF(H63&lt;=[1]Разряды!$G$36,[1]Разряды!$G$3,IF(H63&lt;=[1]Разряды!$H$36,[1]Разряды!$H$3,IF(H63&lt;=[1]Разряды!$I$36,[1]Разряды!$I$3,IF(H63&lt;=[1]Разряды!$J$36,[1]Разряды!$J$3,"б/р"))))))))</f>
        <v>2р</v>
      </c>
      <c r="J63" s="148"/>
      <c r="K63" s="96" t="str">
        <f>IF(B63=0," ",VLOOKUP($B63,[1]Женщины!$B$1:$H$65536,7,FALSE))</f>
        <v>Архипова Г.И.</v>
      </c>
    </row>
    <row r="64" spans="1:11" x14ac:dyDescent="0.25">
      <c r="A64" s="267"/>
      <c r="B64" s="32">
        <v>327</v>
      </c>
      <c r="C64" s="34" t="str">
        <f>IF(B64=0," ",VLOOKUP(B64,[1]Женщины!B$1:H$65536,2,FALSE))</f>
        <v>Ванеева Ася</v>
      </c>
      <c r="D64" s="134" t="str">
        <f>IF(B64=0," ",VLOOKUP($B64,[1]Женщины!$B$1:$H$65536,3,FALSE))</f>
        <v>01.12.1998</v>
      </c>
      <c r="E64" s="36" t="str">
        <f>IF(B64=0," ",IF(VLOOKUP($B64,[1]Женщины!$B$1:$H$65536,4,FALSE)=0," ",VLOOKUP($B64,[1]Женщины!$B$1:$H$65536,4,FALSE)))</f>
        <v>2р</v>
      </c>
      <c r="F64" s="38" t="str">
        <f>IF(B64=0," ",VLOOKUP($B64,[1]Женщины!$B$1:$H$65536,5,FALSE))</f>
        <v>Республика Чувашии</v>
      </c>
      <c r="G64" s="34" t="str">
        <f>IF(B64=0," ",VLOOKUP($B64,[1]Женщины!$B$1:$H$65536,6,FALSE))</f>
        <v xml:space="preserve">Чебоксары, ЧГПУ им. И.Я. Яковлева </v>
      </c>
      <c r="H64" s="260"/>
      <c r="I64" s="263"/>
      <c r="J64" s="265">
        <v>2</v>
      </c>
      <c r="K64" s="34" t="str">
        <f>IF(B64=0," ",VLOOKUP($B64,[1]Женщины!$B$1:$H$65536,7,FALSE))</f>
        <v>Архипова Г.И.</v>
      </c>
    </row>
    <row r="65" spans="1:11" x14ac:dyDescent="0.25">
      <c r="A65" s="267"/>
      <c r="B65" s="32">
        <v>325</v>
      </c>
      <c r="C65" s="34" t="str">
        <f>IF(B65=0," ",VLOOKUP(B65,[1]Женщины!B$1:H$65536,2,FALSE))</f>
        <v>Николаева Ольга</v>
      </c>
      <c r="D65" s="134" t="str">
        <f>IF(B65=0," ",VLOOKUP($B65,[1]Женщины!$B$1:$H$65536,3,FALSE))</f>
        <v>19.08.1995</v>
      </c>
      <c r="E65" s="36" t="str">
        <f>IF(B65=0," ",IF(VLOOKUP($B65,[1]Женщины!$B$1:$H$65536,4,FALSE)=0," ",VLOOKUP($B65,[1]Женщины!$B$1:$H$65536,4,FALSE)))</f>
        <v>КМС</v>
      </c>
      <c r="F65" s="38" t="str">
        <f>IF(B65=0," ",VLOOKUP($B65,[1]Женщины!$B$1:$H$65536,5,FALSE))</f>
        <v>Республика Чувашии</v>
      </c>
      <c r="G65" s="34" t="str">
        <f>IF(B65=0," ",VLOOKUP($B65,[1]Женщины!$B$1:$H$65536,6,FALSE))</f>
        <v xml:space="preserve">Чебоксары, ЧГПУ им. И.Я. Яковлева </v>
      </c>
      <c r="H65" s="260"/>
      <c r="I65" s="263"/>
      <c r="J65" s="265"/>
      <c r="K65" s="34" t="str">
        <f>IF(B65=0," ",VLOOKUP($B65,[1]Женщины!$B$1:$H$65536,7,FALSE))</f>
        <v>Захаров Н.А.</v>
      </c>
    </row>
    <row r="66" spans="1:11" ht="15.75" thickBot="1" x14ac:dyDescent="0.3">
      <c r="A66" s="268"/>
      <c r="B66" s="51">
        <v>321</v>
      </c>
      <c r="C66" s="52" t="str">
        <f>IF(B66=0," ",VLOOKUP(B66,[1]Женщины!B$1:H$65536,2,FALSE))</f>
        <v>Морозова Виктория</v>
      </c>
      <c r="D66" s="145" t="str">
        <f>IF(B66=0," ",VLOOKUP($B66,[1]Женщины!$B$1:$H$65536,3,FALSE))</f>
        <v>04.09.1996</v>
      </c>
      <c r="E66" s="54" t="str">
        <f>IF(B66=0," ",IF(VLOOKUP($B66,[1]Женщины!$B$1:$H$65536,4,FALSE)=0," ",VLOOKUP($B66,[1]Женщины!$B$1:$H$65536,4,FALSE)))</f>
        <v>КМС</v>
      </c>
      <c r="F66" s="149" t="str">
        <f>IF(B66=0," ",VLOOKUP($B66,[1]Женщины!$B$1:$H$65536,5,FALSE))</f>
        <v>Республика Чувашии</v>
      </c>
      <c r="G66" s="52" t="str">
        <f>IF(B66=0," ",VLOOKUP($B66,[1]Женщины!$B$1:$H$65536,6,FALSE))</f>
        <v xml:space="preserve">Чебоксары, ЧГПУ им. И.Я. Яковлева </v>
      </c>
      <c r="H66" s="261"/>
      <c r="I66" s="264"/>
      <c r="J66" s="150"/>
      <c r="K66" s="52" t="str">
        <f>IF(B66=0," ",VLOOKUP($B66,[1]Женщины!$B$1:$H$65536,7,FALSE))</f>
        <v>Кузнецов М.П.</v>
      </c>
    </row>
    <row r="67" spans="1:11" ht="15.75" thickTop="1" x14ac:dyDescent="0.25"/>
    <row r="71" spans="1:11" ht="15.75" x14ac:dyDescent="0.25">
      <c r="A71" s="115"/>
      <c r="B71" s="154" t="s">
        <v>62</v>
      </c>
      <c r="D71" s="67"/>
      <c r="E71" s="67"/>
      <c r="F71" s="59" t="s">
        <v>60</v>
      </c>
      <c r="G71" s="69"/>
    </row>
    <row r="72" spans="1:11" ht="15.75" x14ac:dyDescent="0.25">
      <c r="A72" s="115"/>
      <c r="D72" s="67"/>
      <c r="E72" s="67"/>
      <c r="F72" s="68"/>
      <c r="G72" s="69"/>
    </row>
    <row r="73" spans="1:11" ht="15.75" x14ac:dyDescent="0.25">
      <c r="A73" s="115"/>
      <c r="D73" s="67"/>
      <c r="E73" s="67"/>
      <c r="F73" s="68"/>
      <c r="G73" s="69"/>
    </row>
    <row r="74" spans="1:11" ht="15.75" x14ac:dyDescent="0.25">
      <c r="A74" s="115"/>
      <c r="D74" s="67"/>
      <c r="E74" s="67"/>
      <c r="F74" s="68"/>
      <c r="G74" s="69"/>
    </row>
    <row r="75" spans="1:11" ht="15.75" x14ac:dyDescent="0.25">
      <c r="A75" s="115"/>
      <c r="B75" s="154" t="s">
        <v>63</v>
      </c>
      <c r="D75" s="67"/>
      <c r="E75" s="67"/>
      <c r="F75" s="59" t="s">
        <v>74</v>
      </c>
      <c r="G75" s="69"/>
    </row>
    <row r="79" spans="1:11" x14ac:dyDescent="0.25">
      <c r="A79" s="201"/>
      <c r="B79" s="58"/>
      <c r="C79" s="59"/>
      <c r="D79" s="298"/>
      <c r="E79" s="61"/>
      <c r="F79" s="299"/>
      <c r="G79" s="59"/>
      <c r="H79" s="202"/>
      <c r="I79" s="203"/>
      <c r="J79" s="148"/>
      <c r="K79" s="59"/>
    </row>
  </sheetData>
  <mergeCells count="70">
    <mergeCell ref="A59:A62"/>
    <mergeCell ref="H59:H62"/>
    <mergeCell ref="I59:I62"/>
    <mergeCell ref="J60:J61"/>
    <mergeCell ref="A63:A66"/>
    <mergeCell ref="H63:H66"/>
    <mergeCell ref="I63:I66"/>
    <mergeCell ref="J64:J65"/>
    <mergeCell ref="A51:A54"/>
    <mergeCell ref="H51:H54"/>
    <mergeCell ref="I51:I54"/>
    <mergeCell ref="J52:J53"/>
    <mergeCell ref="A55:A58"/>
    <mergeCell ref="H55:H58"/>
    <mergeCell ref="I55:I58"/>
    <mergeCell ref="J56:J57"/>
    <mergeCell ref="J44:J45"/>
    <mergeCell ref="A47:A50"/>
    <mergeCell ref="H47:H50"/>
    <mergeCell ref="I47:I50"/>
    <mergeCell ref="J48:J49"/>
    <mergeCell ref="A35:A38"/>
    <mergeCell ref="H35:H38"/>
    <mergeCell ref="I35:I38"/>
    <mergeCell ref="J36:J37"/>
    <mergeCell ref="A39:A42"/>
    <mergeCell ref="H39:H42"/>
    <mergeCell ref="I39:I42"/>
    <mergeCell ref="J40:J41"/>
    <mergeCell ref="A43:A46"/>
    <mergeCell ref="H43:H46"/>
    <mergeCell ref="I43:I46"/>
    <mergeCell ref="A27:A30"/>
    <mergeCell ref="H27:H30"/>
    <mergeCell ref="I27:I30"/>
    <mergeCell ref="J28:J29"/>
    <mergeCell ref="A31:A34"/>
    <mergeCell ref="H31:H34"/>
    <mergeCell ref="I31:I34"/>
    <mergeCell ref="J32:J33"/>
    <mergeCell ref="A19:A22"/>
    <mergeCell ref="H19:H22"/>
    <mergeCell ref="I19:I22"/>
    <mergeCell ref="J20:J21"/>
    <mergeCell ref="A23:A26"/>
    <mergeCell ref="H23:H26"/>
    <mergeCell ref="I23:I26"/>
    <mergeCell ref="J24:J25"/>
    <mergeCell ref="A11:A14"/>
    <mergeCell ref="H11:H14"/>
    <mergeCell ref="I11:I14"/>
    <mergeCell ref="J12:J13"/>
    <mergeCell ref="A15:A18"/>
    <mergeCell ref="H15:H18"/>
    <mergeCell ref="I15:I18"/>
    <mergeCell ref="J16:J17"/>
    <mergeCell ref="A1:K1"/>
    <mergeCell ref="A2:K2"/>
    <mergeCell ref="G6:K6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workbookViewId="0">
      <selection activeCell="A49" sqref="A49:XFD77"/>
    </sheetView>
  </sheetViews>
  <sheetFormatPr defaultRowHeight="15" x14ac:dyDescent="0.25"/>
  <cols>
    <col min="1" max="1" width="4" style="156" customWidth="1"/>
    <col min="2" max="2" width="5.5703125" style="157" bestFit="1" customWidth="1"/>
    <col min="3" max="3" width="22.28515625" style="157" customWidth="1"/>
    <col min="4" max="4" width="10.140625" style="157" bestFit="1" customWidth="1"/>
    <col min="5" max="5" width="6.42578125" style="157" customWidth="1"/>
    <col min="6" max="6" width="20" style="157" customWidth="1"/>
    <col min="7" max="7" width="28.42578125" style="158" customWidth="1"/>
    <col min="8" max="9" width="5.42578125" style="157" customWidth="1"/>
    <col min="10" max="10" width="5.42578125" customWidth="1"/>
    <col min="11" max="11" width="3" customWidth="1"/>
    <col min="12" max="12" width="5.42578125" customWidth="1"/>
    <col min="13" max="13" width="5.28515625" customWidth="1"/>
    <col min="14" max="14" width="5.7109375" customWidth="1"/>
    <col min="15" max="15" width="6.7109375" customWidth="1"/>
    <col min="16" max="16" width="6.28515625" customWidth="1"/>
    <col min="17" max="17" width="5.42578125" customWidth="1"/>
    <col min="18" max="18" width="21.7109375" customWidth="1"/>
  </cols>
  <sheetData>
    <row r="1" spans="1:18" ht="20.25" x14ac:dyDescent="0.3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</row>
    <row r="2" spans="1:18" ht="20.25" x14ac:dyDescent="0.3">
      <c r="A2" s="210" t="s">
        <v>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</row>
    <row r="3" spans="1:18" ht="20.25" x14ac:dyDescent="0.3">
      <c r="A3" s="198"/>
      <c r="B3" s="198"/>
      <c r="C3" s="198"/>
      <c r="D3" s="198"/>
      <c r="E3" s="198"/>
      <c r="F3" s="198"/>
      <c r="G3" s="198"/>
      <c r="H3"/>
      <c r="I3"/>
      <c r="N3" s="198"/>
      <c r="O3" s="198"/>
      <c r="P3" s="198"/>
      <c r="Q3" s="198"/>
      <c r="R3" s="1" t="s">
        <v>79</v>
      </c>
    </row>
    <row r="4" spans="1:18" ht="18" x14ac:dyDescent="0.25">
      <c r="A4" s="2"/>
      <c r="B4" s="3"/>
      <c r="C4" s="3"/>
      <c r="D4" s="4"/>
      <c r="E4"/>
      <c r="F4" s="5"/>
      <c r="G4" s="5"/>
      <c r="H4"/>
      <c r="I4"/>
      <c r="N4" s="5"/>
      <c r="O4" s="5"/>
      <c r="P4" s="5"/>
      <c r="Q4" s="5"/>
      <c r="R4" s="199" t="s">
        <v>2</v>
      </c>
    </row>
    <row r="5" spans="1:18" ht="15.75" x14ac:dyDescent="0.25">
      <c r="A5" s="2"/>
      <c r="B5" s="6"/>
      <c r="C5" s="6"/>
      <c r="D5" s="7"/>
      <c r="E5"/>
      <c r="F5" s="212"/>
      <c r="G5" s="212"/>
      <c r="H5"/>
      <c r="I5"/>
      <c r="N5" s="8"/>
      <c r="O5" s="8"/>
      <c r="R5" s="9" t="s">
        <v>3</v>
      </c>
    </row>
    <row r="6" spans="1:18" ht="20.25" x14ac:dyDescent="0.3">
      <c r="A6" s="10"/>
      <c r="B6"/>
      <c r="C6"/>
      <c r="D6" s="108" t="s">
        <v>81</v>
      </c>
      <c r="E6" s="83">
        <v>0.6875</v>
      </c>
      <c r="F6" s="82" t="s">
        <v>7</v>
      </c>
      <c r="G6" s="10"/>
      <c r="H6" s="210" t="s">
        <v>5</v>
      </c>
      <c r="I6" s="210"/>
      <c r="J6" s="210"/>
      <c r="K6" s="210"/>
      <c r="L6" s="210"/>
      <c r="M6" s="210"/>
      <c r="N6" s="210"/>
      <c r="O6" s="210"/>
      <c r="P6" s="210"/>
      <c r="Q6" s="210"/>
      <c r="R6" s="210"/>
    </row>
    <row r="7" spans="1:18" ht="18.75" x14ac:dyDescent="0.3">
      <c r="A7" s="14"/>
      <c r="B7" s="15"/>
      <c r="C7" s="6"/>
      <c r="D7" s="11"/>
      <c r="E7" s="12"/>
      <c r="F7" s="13"/>
      <c r="G7" s="2"/>
      <c r="H7" s="16"/>
      <c r="I7" s="16"/>
      <c r="J7" s="17"/>
    </row>
    <row r="8" spans="1:18" ht="15.75" x14ac:dyDescent="0.25">
      <c r="A8" s="2"/>
      <c r="B8" s="18"/>
      <c r="C8" s="19" t="s">
        <v>8</v>
      </c>
      <c r="D8" s="20" t="s">
        <v>59</v>
      </c>
      <c r="E8" s="21"/>
      <c r="F8" s="2"/>
      <c r="G8" s="138" t="s">
        <v>61</v>
      </c>
      <c r="H8" s="22"/>
      <c r="I8" s="22"/>
      <c r="J8" s="17"/>
    </row>
    <row r="9" spans="1:18" x14ac:dyDescent="0.25">
      <c r="A9" s="215" t="s">
        <v>10</v>
      </c>
      <c r="B9" s="213" t="s">
        <v>11</v>
      </c>
      <c r="C9" s="207" t="s">
        <v>41</v>
      </c>
      <c r="D9" s="213" t="s">
        <v>13</v>
      </c>
      <c r="E9" s="215" t="s">
        <v>42</v>
      </c>
      <c r="F9" s="215" t="s">
        <v>15</v>
      </c>
      <c r="G9" s="215" t="s">
        <v>43</v>
      </c>
      <c r="H9" s="224" t="s">
        <v>44</v>
      </c>
      <c r="I9" s="225"/>
      <c r="J9" s="225"/>
      <c r="K9" s="225"/>
      <c r="L9" s="225"/>
      <c r="M9" s="225"/>
      <c r="N9" s="226"/>
      <c r="O9" s="215" t="s">
        <v>17</v>
      </c>
      <c r="P9" s="213" t="s">
        <v>18</v>
      </c>
      <c r="Q9" s="213" t="s">
        <v>19</v>
      </c>
      <c r="R9" s="227" t="s">
        <v>20</v>
      </c>
    </row>
    <row r="10" spans="1:18" x14ac:dyDescent="0.25">
      <c r="A10" s="220"/>
      <c r="B10" s="222"/>
      <c r="C10" s="223"/>
      <c r="D10" s="222"/>
      <c r="E10" s="222"/>
      <c r="F10" s="222"/>
      <c r="G10" s="222"/>
      <c r="H10" s="207">
        <v>1</v>
      </c>
      <c r="I10" s="207">
        <v>2</v>
      </c>
      <c r="J10" s="207">
        <v>3</v>
      </c>
      <c r="K10" s="151"/>
      <c r="L10" s="207">
        <v>4</v>
      </c>
      <c r="M10" s="207">
        <v>5</v>
      </c>
      <c r="N10" s="207">
        <v>6</v>
      </c>
      <c r="O10" s="220"/>
      <c r="P10" s="222"/>
      <c r="Q10" s="222"/>
      <c r="R10" s="228"/>
    </row>
    <row r="11" spans="1:18" x14ac:dyDescent="0.25">
      <c r="A11" s="221"/>
      <c r="B11" s="214"/>
      <c r="C11" s="208"/>
      <c r="D11" s="214"/>
      <c r="E11" s="214"/>
      <c r="F11" s="214"/>
      <c r="G11" s="214"/>
      <c r="H11" s="208"/>
      <c r="I11" s="208"/>
      <c r="J11" s="208"/>
      <c r="K11" s="152"/>
      <c r="L11" s="208"/>
      <c r="M11" s="208"/>
      <c r="N11" s="208"/>
      <c r="O11" s="221"/>
      <c r="P11" s="214"/>
      <c r="Q11" s="214"/>
      <c r="R11" s="229"/>
    </row>
    <row r="12" spans="1:18" x14ac:dyDescent="0.25">
      <c r="A12" s="153">
        <v>1</v>
      </c>
      <c r="B12" s="32">
        <v>344</v>
      </c>
      <c r="C12" s="26" t="str">
        <f>IF(B12=0," ",VLOOKUP(B12,[1]Женщины!B$1:H$65536,2,FALSE))</f>
        <v>Гаврилюк Кристина</v>
      </c>
      <c r="D12" s="27" t="str">
        <f>IF(B12=0," ",VLOOKUP($B12,[1]Женщины!$B$1:$H$65536,3,FALSE))</f>
        <v>14.05.1994</v>
      </c>
      <c r="E12" s="25" t="str">
        <f>IF(B12=0," ",IF(VLOOKUP($B12,[1]Женщины!$B$1:$H$65536,4,FALSE)=0," ",VLOOKUP($B12,[1]Женщины!$B$1:$H$65536,4,FALSE)))</f>
        <v>КМС</v>
      </c>
      <c r="F12" s="26" t="str">
        <f>IF(B12=0," ",VLOOKUP($B12,[1]Женщины!$B$1:$H$65536,5,FALSE))</f>
        <v xml:space="preserve">Республика Татарстан </v>
      </c>
      <c r="G12" s="26" t="str">
        <f>IF(B12=0," ",VLOOKUP($B12,[1]Женщины!$B$1:$H$65536,6,FALSE))</f>
        <v xml:space="preserve">Казань, ФГБОУ ВО ПГАФКСиТ </v>
      </c>
      <c r="H12" s="110">
        <v>11.37</v>
      </c>
      <c r="I12" s="110">
        <v>10.93</v>
      </c>
      <c r="J12" s="117">
        <v>11.41</v>
      </c>
      <c r="K12" s="167"/>
      <c r="L12" s="110">
        <v>11.93</v>
      </c>
      <c r="M12" s="110">
        <v>11.61</v>
      </c>
      <c r="N12" s="110">
        <v>11.82</v>
      </c>
      <c r="O12" s="133">
        <f>MAX(H12:J12,L12:N12)</f>
        <v>11.93</v>
      </c>
      <c r="P12" s="30" t="str">
        <f>IF(O12=0," ",IF(O12&gt;=[1]Разряды!$E$49,[1]Разряды!$E$3,IF(O12&gt;=[1]Разряды!$F$49,[1]Разряды!$F$3,IF(O12&gt;=[1]Разряды!$G$49,[1]Разряды!$G$3,IF(O12&gt;=[1]Разряды!$H$49,[1]Разряды!$H$3,IF(O12&gt;=[1]Разряды!$I$49,[1]Разряды!$I$3,IF(O12&gt;=[1]Разряды!$J$49,[1]Разряды!$J$3,"б/р")))))))</f>
        <v>2р</v>
      </c>
      <c r="Q12" s="25">
        <v>16</v>
      </c>
      <c r="R12" s="42" t="str">
        <f>IF(B12=0," ",VLOOKUP($B12,[1]Женщины!$B$1:$H$65536,7,FALSE))</f>
        <v>Яшины Ж.Л., А.Н.</v>
      </c>
    </row>
    <row r="13" spans="1:18" x14ac:dyDescent="0.25">
      <c r="A13" s="24">
        <v>2</v>
      </c>
      <c r="B13" s="32">
        <v>215</v>
      </c>
      <c r="C13" s="26" t="str">
        <f>IF(B13=0," ",VLOOKUP(B13,[1]Женщины!B$1:H$65536,2,FALSE))</f>
        <v>Муравьева Анастасия</v>
      </c>
      <c r="D13" s="27" t="str">
        <f>IF(B13=0," ",VLOOKUP($B13,[1]Женщины!$B$1:$H$65536,3,FALSE))</f>
        <v>16.01.1993</v>
      </c>
      <c r="E13" s="25" t="str">
        <f>IF(B13=0," ",IF(VLOOKUP($B13,[1]Женщины!$B$1:$H$65536,4,FALSE)=0," ",VLOOKUP($B13,[1]Женщины!$B$1:$H$65536,4,FALSE)))</f>
        <v>1р</v>
      </c>
      <c r="F13" s="26" t="str">
        <f>IF(B13=0," ",VLOOKUP($B13,[1]Женщины!$B$1:$H$65536,5,FALSE))</f>
        <v>Кировская</v>
      </c>
      <c r="G13" s="26" t="str">
        <f>IF(B13=0," ",VLOOKUP($B13,[1]Женщины!$B$1:$H$65536,6,FALSE))</f>
        <v>Киров, ВятГУ</v>
      </c>
      <c r="H13" s="110">
        <v>11.36</v>
      </c>
      <c r="I13" s="110">
        <v>11.43</v>
      </c>
      <c r="J13" s="110" t="s">
        <v>45</v>
      </c>
      <c r="K13" s="167"/>
      <c r="L13" s="110" t="s">
        <v>45</v>
      </c>
      <c r="M13" s="110" t="s">
        <v>45</v>
      </c>
      <c r="N13" s="110" t="s">
        <v>45</v>
      </c>
      <c r="O13" s="133">
        <f>MAX(H13:J13,L13:N13)</f>
        <v>11.43</v>
      </c>
      <c r="P13" s="30" t="str">
        <f>IF(O13=0," ",IF(O13&gt;=[1]Разряды!$E$49,[1]Разряды!$E$3,IF(O13&gt;=[1]Разряды!$F$49,[1]Разряды!$F$3,IF(O13&gt;=[1]Разряды!$G$49,[1]Разряды!$G$3,IF(O13&gt;=[1]Разряды!$H$49,[1]Разряды!$H$3,IF(O13&gt;=[1]Разряды!$I$49,[1]Разряды!$I$3,IF(O13&gt;=[1]Разряды!$J$49,[1]Разряды!$J$3,"б/р")))))))</f>
        <v>2р</v>
      </c>
      <c r="Q13" s="25">
        <v>13</v>
      </c>
      <c r="R13" s="26" t="str">
        <f>IF(B13=0," ",VLOOKUP($B13,[1]Женщины!$B$1:$H$65536,7,FALSE))</f>
        <v>Подковырин В.Д.</v>
      </c>
    </row>
    <row r="14" spans="1:18" x14ac:dyDescent="0.25">
      <c r="A14" s="102">
        <v>3</v>
      </c>
      <c r="B14" s="78">
        <v>151</v>
      </c>
      <c r="C14" s="26" t="str">
        <f>IF(B14=0," ",VLOOKUP(B14,[1]Женщины!B$1:H$65536,2,FALSE))</f>
        <v>Мрыхина Елена</v>
      </c>
      <c r="D14" s="27" t="str">
        <f>IF(B14=0," ",VLOOKUP($B14,[1]Женщины!$B$1:$H$65536,3,FALSE))</f>
        <v>29.01.1995</v>
      </c>
      <c r="E14" s="25" t="str">
        <f>IF(B14=0," ",IF(VLOOKUP($B14,[1]Женщины!$B$1:$H$65536,4,FALSE)=0," ",VLOOKUP($B14,[1]Женщины!$B$1:$H$65536,4,FALSE)))</f>
        <v>КМС</v>
      </c>
      <c r="F14" s="26" t="str">
        <f>IF(B14=0," ",VLOOKUP($B14,[1]Женщины!$B$1:$H$65536,5,FALSE))</f>
        <v>Москва</v>
      </c>
      <c r="G14" s="26" t="str">
        <f>IF(B14=0," ",VLOOKUP($B14,[1]Женщины!$B$1:$H$65536,6,FALSE))</f>
        <v xml:space="preserve">Москва, РГУФКСМиТ </v>
      </c>
      <c r="H14" s="110">
        <v>10.52</v>
      </c>
      <c r="I14" s="110">
        <v>10.98</v>
      </c>
      <c r="J14" s="110">
        <v>10.56</v>
      </c>
      <c r="K14" s="167"/>
      <c r="L14" s="110">
        <v>10.9</v>
      </c>
      <c r="M14" s="110">
        <v>10.68</v>
      </c>
      <c r="N14" s="110" t="s">
        <v>45</v>
      </c>
      <c r="O14" s="133">
        <f>MAX(H14:J14,L14:N14)</f>
        <v>10.98</v>
      </c>
      <c r="P14" s="30" t="str">
        <f>IF(O14=0," ",IF(O14&gt;=[1]Разряды!$E$49,[1]Разряды!$E$3,IF(O14&gt;=[1]Разряды!$F$49,[1]Разряды!$F$3,IF(O14&gt;=[1]Разряды!$G$49,[1]Разряды!$G$3,IF(O14&gt;=[1]Разряды!$H$49,[1]Разряды!$H$3,IF(O14&gt;=[1]Разряды!$I$49,[1]Разряды!$I$3,IF(O14&gt;=[1]Разряды!$J$49,[1]Разряды!$J$3,"б/р")))))))</f>
        <v>2р</v>
      </c>
      <c r="Q14" s="25">
        <v>11</v>
      </c>
      <c r="R14" s="26" t="str">
        <f>IF(B14=0," ",VLOOKUP($B14,[1]Женщины!$B$1:$H$65536,7,FALSE))</f>
        <v>Желанов</v>
      </c>
    </row>
    <row r="15" spans="1:18" x14ac:dyDescent="0.25">
      <c r="A15" s="25">
        <v>4</v>
      </c>
      <c r="B15" s="78">
        <v>295</v>
      </c>
      <c r="C15" s="26" t="str">
        <f>IF(B15=0," ",VLOOKUP(B15,[1]Женщины!B$1:H$65536,2,FALSE))</f>
        <v>Деева Маргарита</v>
      </c>
      <c r="D15" s="27" t="str">
        <f>IF(B15=0," ",VLOOKUP($B15,[1]Женщины!$B$1:$H$65536,3,FALSE))</f>
        <v>18.05.1999</v>
      </c>
      <c r="E15" s="25" t="str">
        <f>IF(B15=0," ",IF(VLOOKUP($B15,[1]Женщины!$B$1:$H$65536,4,FALSE)=0," ",VLOOKUP($B15,[1]Женщины!$B$1:$H$65536,4,FALSE)))</f>
        <v>2р</v>
      </c>
      <c r="F15" s="26" t="str">
        <f>IF(B15=0," ",VLOOKUP($B15,[1]Женщины!$B$1:$H$65536,5,FALSE))</f>
        <v xml:space="preserve">Пензенская </v>
      </c>
      <c r="G15" s="26" t="str">
        <f>IF(B15=0," ",VLOOKUP($B15,[1]Женщины!$B$1:$H$65536,6,FALSE))</f>
        <v xml:space="preserve">Пенза, ПензГТУ  </v>
      </c>
      <c r="H15" s="110">
        <v>7.82</v>
      </c>
      <c r="I15" s="110">
        <v>7.88</v>
      </c>
      <c r="J15" s="117" t="s">
        <v>45</v>
      </c>
      <c r="K15" s="167"/>
      <c r="L15" s="110">
        <v>8.92</v>
      </c>
      <c r="M15" s="110">
        <v>8.16</v>
      </c>
      <c r="N15" s="110">
        <v>8.58</v>
      </c>
      <c r="O15" s="133">
        <f>MAX(H15:J15,L15:N15)</f>
        <v>8.92</v>
      </c>
      <c r="P15" s="30" t="str">
        <f>IF(O15=0," ",IF(O15&gt;=[1]Разряды!$E$49,[1]Разряды!$E$3,IF(O15&gt;=[1]Разряды!$F$49,[1]Разряды!$F$3,IF(O15&gt;=[1]Разряды!$G$49,[1]Разряды!$G$3,IF(O15&gt;=[1]Разряды!$H$49,[1]Разряды!$H$3,IF(O15&gt;=[1]Разряды!$I$49,[1]Разряды!$I$3,IF(O15&gt;=[1]Разряды!$J$49,[1]Разряды!$J$3,"б/р")))))))</f>
        <v>3р</v>
      </c>
      <c r="Q15" s="25">
        <v>0</v>
      </c>
      <c r="R15" s="26" t="str">
        <f>IF(B15=0," ",VLOOKUP($B15,[1]Женщины!$B$1:$H$65536,7,FALSE))</f>
        <v>Кабанова Н.С.</v>
      </c>
    </row>
    <row r="16" spans="1:18" x14ac:dyDescent="0.25">
      <c r="A16" s="112">
        <v>5</v>
      </c>
      <c r="B16" s="78">
        <v>244</v>
      </c>
      <c r="C16" s="26" t="str">
        <f>IF(B16=0," ",VLOOKUP(B16,[1]Женщины!B$1:H$65536,2,FALSE))</f>
        <v>Овчинникова Екатерина</v>
      </c>
      <c r="D16" s="27" t="str">
        <f>IF(B16=0," ",VLOOKUP($B16,[1]Женщины!$B$1:$H$65536,3,FALSE))</f>
        <v>01.04.1995</v>
      </c>
      <c r="E16" s="25" t="str">
        <f>IF(B16=0," ",IF(VLOOKUP($B16,[1]Женщины!$B$1:$H$65536,4,FALSE)=0," ",VLOOKUP($B16,[1]Женщины!$B$1:$H$65536,4,FALSE)))</f>
        <v>КМС</v>
      </c>
      <c r="F16" s="26" t="str">
        <f>IF(B16=0," ",VLOOKUP($B16,[1]Женщины!$B$1:$H$65536,5,FALSE))</f>
        <v>Калининградская</v>
      </c>
      <c r="G16" s="26" t="str">
        <f>IF(B16=0," ",VLOOKUP($B16,[1]Женщины!$B$1:$H$65536,6,FALSE))</f>
        <v xml:space="preserve">Калининград, БФУ им. И. Канта  </v>
      </c>
      <c r="H16" s="110">
        <v>7.97</v>
      </c>
      <c r="I16" s="110">
        <v>8.2100000000000009</v>
      </c>
      <c r="J16" s="117">
        <v>8.3800000000000008</v>
      </c>
      <c r="K16" s="167"/>
      <c r="L16" s="110" t="s">
        <v>45</v>
      </c>
      <c r="M16" s="110">
        <v>8.33</v>
      </c>
      <c r="N16" s="110" t="s">
        <v>45</v>
      </c>
      <c r="O16" s="133">
        <f>MAX(H16:J16,L16:N16)</f>
        <v>8.3800000000000008</v>
      </c>
      <c r="P16" s="30" t="str">
        <f>IF(O16=0," ",IF(O16&gt;=[1]Разряды!$E$49,[1]Разряды!$E$3,IF(O16&gt;=[1]Разряды!$F$49,[1]Разряды!$F$3,IF(O16&gt;=[1]Разряды!$G$49,[1]Разряды!$G$3,IF(O16&gt;=[1]Разряды!$H$49,[1]Разряды!$H$3,IF(O16&gt;=[1]Разряды!$I$49,[1]Разряды!$I$3,IF(O16&gt;=[1]Разряды!$J$49,[1]Разряды!$J$3,"б/р")))))))</f>
        <v>1юр</v>
      </c>
      <c r="Q16" s="25">
        <v>0</v>
      </c>
      <c r="R16" s="168" t="str">
        <f>IF(B16=0," ",VLOOKUP($B16,[1]Женщины!$B$1:$H$65536,7,FALSE))</f>
        <v>Стародубова Т.А., Григорьев А.А.</v>
      </c>
    </row>
    <row r="17" spans="1:18" ht="16.5" thickBot="1" x14ac:dyDescent="0.3">
      <c r="A17" s="107"/>
      <c r="B17" s="120"/>
      <c r="C17" s="121"/>
      <c r="D17" s="122"/>
      <c r="E17" s="122"/>
      <c r="F17" s="121"/>
      <c r="G17" s="121"/>
      <c r="H17" s="123"/>
      <c r="I17" s="123"/>
      <c r="J17" s="123"/>
      <c r="K17" s="155"/>
      <c r="L17" s="114"/>
      <c r="M17" s="124"/>
      <c r="N17" s="124"/>
      <c r="O17" s="120"/>
      <c r="P17" s="120"/>
      <c r="Q17" s="120"/>
      <c r="R17" s="125"/>
    </row>
    <row r="18" spans="1:18" ht="16.5" thickTop="1" x14ac:dyDescent="0.25">
      <c r="A18" s="126"/>
      <c r="B18" s="126"/>
      <c r="C18" s="127"/>
      <c r="D18" s="67"/>
      <c r="E18" s="67"/>
      <c r="F18" s="127"/>
      <c r="G18" s="127"/>
      <c r="H18" s="71"/>
      <c r="I18" s="71"/>
      <c r="J18" s="71"/>
      <c r="K18" s="71"/>
      <c r="L18" s="71"/>
      <c r="M18" s="71"/>
      <c r="N18" s="71"/>
      <c r="O18" s="129"/>
      <c r="P18" s="126"/>
      <c r="Q18" s="126"/>
      <c r="R18" s="68"/>
    </row>
    <row r="19" spans="1:18" ht="15.75" x14ac:dyDescent="0.25">
      <c r="A19" s="126"/>
      <c r="B19" s="126"/>
      <c r="C19" s="127"/>
      <c r="D19" s="67"/>
      <c r="E19" s="67"/>
      <c r="F19" s="127"/>
      <c r="G19" s="127"/>
      <c r="H19" s="71"/>
      <c r="I19" s="71"/>
      <c r="J19" s="71"/>
      <c r="K19" s="71"/>
      <c r="L19" s="71"/>
      <c r="M19" s="71"/>
      <c r="N19" s="71"/>
      <c r="O19" s="129"/>
      <c r="P19" s="126"/>
      <c r="Q19" s="126"/>
      <c r="R19" s="68"/>
    </row>
    <row r="22" spans="1:18" ht="15.75" x14ac:dyDescent="0.25">
      <c r="A22" s="126"/>
      <c r="B22" s="126"/>
      <c r="C22"/>
      <c r="D22"/>
      <c r="E22" s="67"/>
      <c r="F22" s="67"/>
      <c r="G22" s="68"/>
      <c r="H22" s="69"/>
      <c r="I22" s="69"/>
      <c r="J22" s="70"/>
      <c r="K22" s="68"/>
      <c r="L22" s="93"/>
      <c r="M22" s="71"/>
      <c r="N22" s="71"/>
      <c r="O22" s="129"/>
      <c r="P22" s="126"/>
      <c r="Q22" s="126"/>
      <c r="R22" s="68"/>
    </row>
    <row r="23" spans="1:18" ht="15.75" x14ac:dyDescent="0.25">
      <c r="B23" s="156"/>
      <c r="D23" s="64"/>
      <c r="E23" s="154" t="s">
        <v>62</v>
      </c>
      <c r="F23"/>
      <c r="G23" s="67"/>
      <c r="H23" s="67"/>
      <c r="I23" s="59" t="s">
        <v>60</v>
      </c>
      <c r="J23" s="69"/>
      <c r="K23" s="69"/>
      <c r="L23" s="71"/>
      <c r="M23" s="71"/>
      <c r="N23" s="71"/>
      <c r="O23" s="71"/>
      <c r="P23" s="129"/>
      <c r="R23" s="68"/>
    </row>
    <row r="24" spans="1:18" ht="15.75" x14ac:dyDescent="0.25">
      <c r="B24" s="156"/>
      <c r="D24" s="64"/>
      <c r="E24"/>
      <c r="F24"/>
      <c r="G24" s="67"/>
      <c r="H24" s="67"/>
      <c r="I24" s="68"/>
      <c r="J24" s="69"/>
      <c r="K24" s="69"/>
      <c r="L24" s="71"/>
      <c r="M24" s="71"/>
      <c r="N24" s="71"/>
      <c r="O24" s="71"/>
      <c r="P24" s="129"/>
      <c r="R24" s="68"/>
    </row>
    <row r="25" spans="1:18" ht="15.75" x14ac:dyDescent="0.25">
      <c r="A25" s="126"/>
      <c r="B25" s="156"/>
      <c r="D25" s="64"/>
      <c r="E25"/>
      <c r="F25"/>
      <c r="G25" s="67"/>
      <c r="H25" s="67"/>
      <c r="I25" s="68"/>
      <c r="J25" s="69"/>
      <c r="K25" s="69"/>
      <c r="L25" s="71"/>
      <c r="M25" s="71"/>
      <c r="N25" s="71"/>
      <c r="O25" s="71"/>
      <c r="P25" s="129"/>
      <c r="R25" s="68"/>
    </row>
    <row r="26" spans="1:18" ht="15.75" x14ac:dyDescent="0.25">
      <c r="A26" s="126"/>
      <c r="B26" s="156"/>
      <c r="D26" s="64"/>
      <c r="E26"/>
      <c r="F26"/>
      <c r="G26" s="67"/>
      <c r="H26" s="67"/>
      <c r="I26" s="68"/>
      <c r="J26" s="69"/>
      <c r="K26" s="69"/>
      <c r="L26" s="71"/>
      <c r="M26" s="71"/>
      <c r="N26" s="71"/>
      <c r="O26" s="71"/>
      <c r="P26" s="129"/>
      <c r="R26" s="68"/>
    </row>
    <row r="27" spans="1:18" ht="15.75" x14ac:dyDescent="0.25">
      <c r="A27" s="126"/>
      <c r="B27" s="156"/>
      <c r="D27" s="64"/>
      <c r="E27" s="154" t="s">
        <v>63</v>
      </c>
      <c r="F27"/>
      <c r="G27" s="67"/>
      <c r="H27" s="67"/>
      <c r="I27" s="59" t="s">
        <v>74</v>
      </c>
      <c r="J27" s="69"/>
      <c r="K27" s="69"/>
      <c r="L27" s="71"/>
      <c r="M27" s="71"/>
      <c r="N27" s="71"/>
      <c r="O27" s="71"/>
      <c r="P27" s="129"/>
      <c r="R27" s="68"/>
    </row>
    <row r="28" spans="1:18" ht="15.75" x14ac:dyDescent="0.25">
      <c r="A28" s="126"/>
      <c r="B28" s="156"/>
      <c r="D28" s="64"/>
      <c r="E28"/>
      <c r="F28" s="115"/>
      <c r="G28" s="115"/>
      <c r="H28"/>
      <c r="I28"/>
      <c r="J28" s="116"/>
      <c r="L28" s="71"/>
      <c r="M28" s="71"/>
      <c r="N28" s="71"/>
      <c r="O28" s="71"/>
      <c r="P28" s="129"/>
      <c r="R28" s="68"/>
    </row>
    <row r="29" spans="1:18" ht="15.75" x14ac:dyDescent="0.25">
      <c r="A29" s="126"/>
      <c r="B29" s="126"/>
      <c r="C29" s="126"/>
      <c r="D29" s="127"/>
      <c r="E29" s="67"/>
      <c r="F29" s="67"/>
      <c r="G29" s="127"/>
      <c r="H29" s="127"/>
      <c r="I29" s="71"/>
      <c r="J29" s="71"/>
      <c r="K29" s="71"/>
      <c r="L29" s="71"/>
      <c r="M29" s="71"/>
      <c r="N29" s="71"/>
      <c r="O29" s="71"/>
      <c r="P29" s="129"/>
      <c r="Q29" s="126"/>
      <c r="R29" s="68"/>
    </row>
    <row r="30" spans="1:18" ht="15.75" x14ac:dyDescent="0.25">
      <c r="C30" s="127"/>
      <c r="D30" s="67"/>
      <c r="E30" s="67"/>
      <c r="F30" s="127"/>
      <c r="G30" s="127"/>
      <c r="H30" s="71"/>
      <c r="I30" s="71"/>
      <c r="J30" s="71"/>
      <c r="K30" s="71"/>
      <c r="L30" s="71"/>
      <c r="M30" s="71"/>
      <c r="N30" s="71"/>
      <c r="O30" s="129"/>
    </row>
    <row r="32" spans="1:18" ht="15.75" x14ac:dyDescent="0.25">
      <c r="A32" s="126"/>
      <c r="B32" s="126"/>
      <c r="C32" s="127"/>
      <c r="D32" s="67"/>
      <c r="E32" s="67"/>
      <c r="F32" s="127"/>
      <c r="G32" s="127"/>
      <c r="H32" s="71"/>
      <c r="I32" s="71"/>
      <c r="J32" s="71"/>
      <c r="K32" s="71"/>
      <c r="L32" s="71"/>
      <c r="M32" s="71"/>
      <c r="N32" s="71"/>
      <c r="O32" s="129"/>
      <c r="P32" s="126"/>
      <c r="Q32" s="126"/>
      <c r="R32" s="68"/>
    </row>
    <row r="33" spans="1:18" ht="15.75" x14ac:dyDescent="0.25">
      <c r="C33" s="64"/>
      <c r="D33" s="154"/>
      <c r="E33"/>
      <c r="F33" s="67"/>
      <c r="G33" s="67"/>
      <c r="H33" s="59"/>
      <c r="I33" s="69"/>
      <c r="J33" s="69"/>
      <c r="K33" s="71"/>
      <c r="L33" s="71"/>
      <c r="M33" s="71"/>
      <c r="N33" s="71"/>
      <c r="O33" s="129"/>
      <c r="Q33" s="126"/>
      <c r="R33" s="68"/>
    </row>
    <row r="34" spans="1:18" ht="15.75" x14ac:dyDescent="0.25">
      <c r="C34" s="64"/>
      <c r="D34"/>
      <c r="E34"/>
      <c r="F34" s="67"/>
      <c r="G34" s="67"/>
      <c r="H34" s="68"/>
      <c r="I34" s="69"/>
      <c r="J34" s="69"/>
      <c r="K34" s="71"/>
      <c r="L34" s="71"/>
      <c r="M34" s="71"/>
      <c r="N34" s="71"/>
      <c r="O34" s="129"/>
      <c r="Q34" s="126"/>
      <c r="R34" s="68"/>
    </row>
    <row r="35" spans="1:18" ht="15.75" x14ac:dyDescent="0.25">
      <c r="C35" s="64"/>
      <c r="D35"/>
      <c r="E35"/>
      <c r="F35" s="67"/>
      <c r="G35" s="67"/>
      <c r="H35" s="68"/>
      <c r="I35" s="69"/>
      <c r="J35" s="69"/>
      <c r="K35" s="71"/>
      <c r="L35" s="71"/>
      <c r="M35" s="71"/>
      <c r="N35" s="71"/>
      <c r="O35" s="129"/>
      <c r="Q35" s="126"/>
      <c r="R35" s="68"/>
    </row>
    <row r="36" spans="1:18" ht="15.75" x14ac:dyDescent="0.25">
      <c r="C36" s="64"/>
      <c r="D36"/>
      <c r="E36"/>
      <c r="F36" s="67"/>
      <c r="G36" s="67"/>
      <c r="H36" s="68"/>
      <c r="I36" s="69"/>
      <c r="J36" s="69"/>
      <c r="K36" s="71"/>
      <c r="L36" s="71"/>
      <c r="M36" s="71"/>
      <c r="N36" s="71"/>
      <c r="O36" s="129"/>
      <c r="Q36" s="126"/>
      <c r="R36" s="68"/>
    </row>
    <row r="37" spans="1:18" ht="15.75" x14ac:dyDescent="0.25">
      <c r="C37" s="64"/>
      <c r="D37" s="154"/>
      <c r="E37"/>
      <c r="F37" s="67"/>
      <c r="G37" s="67"/>
      <c r="H37" s="59"/>
      <c r="I37" s="69"/>
      <c r="J37" s="69"/>
      <c r="K37" s="71"/>
      <c r="L37" s="71"/>
      <c r="M37" s="71"/>
      <c r="N37" s="71"/>
      <c r="O37" s="129"/>
      <c r="Q37" s="126"/>
      <c r="R37" s="68"/>
    </row>
    <row r="38" spans="1:18" ht="15.75" x14ac:dyDescent="0.25">
      <c r="C38" s="64"/>
      <c r="D38"/>
      <c r="E38" s="115"/>
      <c r="F38" s="115"/>
      <c r="G38"/>
      <c r="H38"/>
      <c r="I38" s="116"/>
      <c r="K38" s="71"/>
      <c r="L38" s="71"/>
      <c r="M38" s="71"/>
      <c r="N38" s="71"/>
      <c r="O38" s="129"/>
      <c r="Q38" s="126"/>
      <c r="R38" s="68"/>
    </row>
    <row r="39" spans="1:18" ht="15.75" x14ac:dyDescent="0.25">
      <c r="A39" s="126"/>
      <c r="B39" s="126"/>
      <c r="C39" s="127"/>
      <c r="D39" s="67"/>
      <c r="E39" s="67"/>
      <c r="F39" s="127"/>
      <c r="G39" s="127"/>
      <c r="H39" s="71"/>
      <c r="I39" s="71"/>
      <c r="J39" s="71"/>
      <c r="K39" s="71"/>
      <c r="L39" s="71"/>
      <c r="M39" s="71"/>
      <c r="N39" s="71"/>
      <c r="O39" s="129"/>
      <c r="P39" s="126"/>
      <c r="Q39" s="126"/>
      <c r="R39" s="68"/>
    </row>
    <row r="40" spans="1:18" ht="15.75" x14ac:dyDescent="0.25">
      <c r="A40" s="126"/>
      <c r="B40" s="126"/>
      <c r="C40" s="127"/>
      <c r="D40" s="67"/>
      <c r="E40" s="67"/>
      <c r="F40" s="127"/>
      <c r="G40" s="127"/>
      <c r="H40" s="71"/>
      <c r="I40" s="71"/>
      <c r="J40" s="71"/>
      <c r="K40" s="71"/>
      <c r="L40" s="71"/>
      <c r="M40" s="71"/>
      <c r="N40" s="71"/>
      <c r="O40" s="129"/>
      <c r="P40" s="126"/>
      <c r="Q40" s="126"/>
      <c r="R40" s="68"/>
    </row>
    <row r="41" spans="1:18" ht="15.75" x14ac:dyDescent="0.25">
      <c r="A41" s="126"/>
      <c r="B41" s="126"/>
      <c r="C41" s="127"/>
      <c r="D41" s="67"/>
      <c r="E41" s="67"/>
      <c r="F41" s="127"/>
      <c r="G41" s="127"/>
      <c r="H41" s="71"/>
      <c r="I41" s="71"/>
      <c r="J41" s="71"/>
      <c r="K41" s="71"/>
      <c r="L41" s="71"/>
      <c r="M41" s="71"/>
      <c r="N41" s="71"/>
      <c r="O41" s="129"/>
      <c r="P41" s="126"/>
      <c r="Q41" s="126"/>
      <c r="R41" s="68"/>
    </row>
    <row r="42" spans="1:18" ht="15.75" x14ac:dyDescent="0.25">
      <c r="A42" s="126"/>
      <c r="B42" s="126"/>
      <c r="C42" s="127"/>
      <c r="D42" s="67"/>
      <c r="E42" s="67"/>
      <c r="F42" s="127"/>
      <c r="G42" s="127"/>
      <c r="H42" s="71"/>
      <c r="I42" s="71"/>
      <c r="J42" s="71"/>
      <c r="K42" s="71"/>
      <c r="L42" s="71"/>
      <c r="M42" s="71"/>
      <c r="N42" s="71"/>
      <c r="O42" s="129"/>
      <c r="P42" s="126"/>
      <c r="Q42" s="126"/>
      <c r="R42" s="68"/>
    </row>
    <row r="43" spans="1:18" ht="15.75" x14ac:dyDescent="0.25">
      <c r="A43" s="126"/>
      <c r="B43" s="126"/>
      <c r="C43" s="127"/>
      <c r="D43" s="67"/>
      <c r="E43" s="67"/>
      <c r="F43" s="127"/>
      <c r="G43" s="127"/>
      <c r="H43" s="71"/>
      <c r="I43" s="71"/>
      <c r="J43" s="71"/>
      <c r="K43" s="71"/>
      <c r="L43" s="71"/>
      <c r="M43" s="71"/>
      <c r="N43" s="71"/>
      <c r="O43" s="129"/>
      <c r="P43" s="126"/>
      <c r="Q43" s="126"/>
      <c r="R43" s="68"/>
    </row>
    <row r="44" spans="1:18" ht="15.75" x14ac:dyDescent="0.25">
      <c r="A44" s="126"/>
      <c r="B44" s="126"/>
      <c r="C44" s="127"/>
      <c r="D44" s="67"/>
      <c r="E44" s="67"/>
      <c r="F44" s="127"/>
      <c r="G44" s="127"/>
      <c r="H44" s="71"/>
      <c r="I44" s="71"/>
      <c r="J44" s="71"/>
      <c r="K44" s="71"/>
      <c r="L44" s="71"/>
      <c r="M44" s="71"/>
      <c r="N44" s="71"/>
      <c r="O44" s="129"/>
      <c r="P44" s="126"/>
      <c r="Q44" s="126"/>
      <c r="R44" s="68"/>
    </row>
    <row r="45" spans="1:18" ht="15.75" x14ac:dyDescent="0.25">
      <c r="A45" s="126"/>
      <c r="B45" s="126"/>
      <c r="C45" s="127"/>
      <c r="D45" s="67"/>
      <c r="E45" s="67"/>
      <c r="F45" s="127"/>
      <c r="G45" s="127"/>
      <c r="H45" s="71"/>
      <c r="I45" s="71"/>
      <c r="J45" s="71"/>
      <c r="K45" s="71"/>
      <c r="L45" s="71"/>
      <c r="M45" s="71"/>
      <c r="N45" s="71"/>
      <c r="O45" s="129"/>
      <c r="P45" s="126"/>
      <c r="Q45" s="126"/>
      <c r="R45" s="68"/>
    </row>
    <row r="46" spans="1:18" ht="15.75" x14ac:dyDescent="0.25">
      <c r="A46" s="126"/>
      <c r="B46" s="126"/>
      <c r="C46" s="127"/>
      <c r="D46" s="67"/>
      <c r="E46" s="67"/>
      <c r="F46" s="127"/>
      <c r="G46" s="127"/>
      <c r="H46" s="71"/>
      <c r="I46" s="71"/>
      <c r="J46" s="71"/>
      <c r="K46" s="71"/>
      <c r="L46" s="71"/>
      <c r="M46" s="71"/>
      <c r="N46" s="71"/>
      <c r="O46" s="129"/>
      <c r="P46" s="126"/>
      <c r="Q46" s="126"/>
      <c r="R46" s="68"/>
    </row>
    <row r="47" spans="1:18" ht="15.75" x14ac:dyDescent="0.25">
      <c r="A47" s="126"/>
      <c r="B47" s="126"/>
      <c r="C47" s="127"/>
      <c r="D47" s="67"/>
      <c r="E47" s="67"/>
      <c r="F47" s="127"/>
      <c r="G47" s="127"/>
      <c r="H47" s="71"/>
      <c r="I47" s="71"/>
      <c r="J47" s="71"/>
      <c r="K47" s="71"/>
      <c r="L47" s="71"/>
      <c r="M47" s="71"/>
      <c r="N47" s="71"/>
      <c r="O47" s="129"/>
      <c r="P47" s="126"/>
      <c r="Q47" s="126"/>
      <c r="R47" s="68"/>
    </row>
    <row r="48" spans="1:18" ht="15.75" x14ac:dyDescent="0.25">
      <c r="A48" s="126"/>
      <c r="B48" s="126"/>
      <c r="C48" s="64"/>
      <c r="D48" s="154"/>
      <c r="E48"/>
      <c r="F48" s="67"/>
      <c r="G48" s="67"/>
      <c r="H48" s="59"/>
      <c r="I48" s="69"/>
      <c r="J48" s="69"/>
      <c r="K48" s="71"/>
      <c r="L48" s="71"/>
      <c r="M48" s="71"/>
      <c r="N48" s="71"/>
      <c r="O48" s="129"/>
      <c r="P48" s="126"/>
      <c r="Q48" s="126"/>
      <c r="R48" s="68"/>
    </row>
  </sheetData>
  <mergeCells count="22">
    <mergeCell ref="N10:N11"/>
    <mergeCell ref="H10:H11"/>
    <mergeCell ref="I10:I11"/>
    <mergeCell ref="J10:J11"/>
    <mergeCell ref="L10:L11"/>
    <mergeCell ref="M10:M11"/>
    <mergeCell ref="A1:R1"/>
    <mergeCell ref="A2:R2"/>
    <mergeCell ref="F5:G5"/>
    <mergeCell ref="H6:R6"/>
    <mergeCell ref="A9:A11"/>
    <mergeCell ref="B9:B11"/>
    <mergeCell ref="C9:C11"/>
    <mergeCell ref="D9:D11"/>
    <mergeCell ref="E9:E11"/>
    <mergeCell ref="F9:F11"/>
    <mergeCell ref="G9:G11"/>
    <mergeCell ref="H9:N9"/>
    <mergeCell ref="O9:O11"/>
    <mergeCell ref="P9:P11"/>
    <mergeCell ref="Q9:Q11"/>
    <mergeCell ref="R9:R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workbookViewId="0">
      <selection activeCell="A92" sqref="A92:XFD186"/>
    </sheetView>
  </sheetViews>
  <sheetFormatPr defaultRowHeight="15" x14ac:dyDescent="0.25"/>
  <cols>
    <col min="1" max="1" width="4.85546875" customWidth="1"/>
    <col min="2" max="2" width="6.42578125" customWidth="1"/>
    <col min="3" max="3" width="23.7109375" customWidth="1"/>
    <col min="4" max="4" width="11" customWidth="1"/>
    <col min="5" max="5" width="5.5703125" customWidth="1"/>
    <col min="6" max="6" width="17" customWidth="1"/>
    <col min="7" max="7" width="32.42578125" customWidth="1"/>
    <col min="8" max="8" width="8" style="17" customWidth="1"/>
    <col min="9" max="9" width="7.42578125" style="17" customWidth="1"/>
    <col min="10" max="10" width="5.140625" customWidth="1"/>
    <col min="11" max="11" width="6.42578125" customWidth="1"/>
    <col min="12" max="12" width="26.28515625" customWidth="1"/>
  </cols>
  <sheetData>
    <row r="1" spans="1:12" ht="20.25" x14ac:dyDescent="0.3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2" ht="20.25" x14ac:dyDescent="0.3">
      <c r="A2" s="210" t="s">
        <v>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</row>
    <row r="3" spans="1:12" ht="20.25" x14ac:dyDescent="0.3">
      <c r="A3" s="198"/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" t="s">
        <v>79</v>
      </c>
    </row>
    <row r="4" spans="1:12" ht="18" x14ac:dyDescent="0.25">
      <c r="A4" s="2"/>
      <c r="B4" s="3"/>
      <c r="C4" s="3"/>
      <c r="D4" s="4"/>
      <c r="F4" s="5"/>
      <c r="G4" s="5"/>
      <c r="H4" s="5"/>
      <c r="I4" s="5"/>
      <c r="J4" s="5"/>
      <c r="K4" s="5"/>
      <c r="L4" s="199" t="s">
        <v>2</v>
      </c>
    </row>
    <row r="5" spans="1:12" ht="15.75" x14ac:dyDescent="0.25">
      <c r="A5" s="2"/>
      <c r="B5" s="6"/>
      <c r="C5" s="6"/>
      <c r="D5" s="7"/>
      <c r="F5" s="212"/>
      <c r="G5" s="212"/>
      <c r="H5" s="8"/>
      <c r="I5" s="8"/>
      <c r="L5" s="9" t="s">
        <v>3</v>
      </c>
    </row>
    <row r="6" spans="1:12" ht="20.25" x14ac:dyDescent="0.3">
      <c r="A6" s="10"/>
      <c r="D6" s="11" t="s">
        <v>98</v>
      </c>
      <c r="E6" s="83">
        <v>0.45833333333333331</v>
      </c>
      <c r="F6" s="13" t="s">
        <v>4</v>
      </c>
      <c r="G6" s="10"/>
      <c r="H6" s="210" t="s">
        <v>5</v>
      </c>
      <c r="I6" s="210"/>
      <c r="J6" s="210"/>
      <c r="K6" s="210"/>
      <c r="L6" s="210"/>
    </row>
    <row r="7" spans="1:12" ht="18.75" x14ac:dyDescent="0.3">
      <c r="A7" s="14"/>
      <c r="B7" s="15"/>
      <c r="C7" s="6"/>
      <c r="D7" s="11" t="s">
        <v>98</v>
      </c>
      <c r="E7" s="83">
        <v>0.57291666666666663</v>
      </c>
      <c r="F7" s="13" t="s">
        <v>7</v>
      </c>
      <c r="G7" s="2"/>
      <c r="H7" s="16"/>
      <c r="I7" s="16"/>
      <c r="J7" s="17"/>
    </row>
    <row r="8" spans="1:12" ht="15.75" x14ac:dyDescent="0.25">
      <c r="A8" s="2"/>
      <c r="B8" s="18"/>
      <c r="C8" s="19" t="s">
        <v>8</v>
      </c>
      <c r="D8" s="20" t="s">
        <v>26</v>
      </c>
      <c r="E8" s="177"/>
      <c r="F8" s="2"/>
      <c r="G8" s="2"/>
      <c r="H8" s="22"/>
      <c r="I8" s="22"/>
      <c r="J8" s="17"/>
    </row>
    <row r="9" spans="1:12" ht="15" customHeight="1" x14ac:dyDescent="0.25">
      <c r="A9" s="213" t="s">
        <v>10</v>
      </c>
      <c r="B9" s="213" t="s">
        <v>11</v>
      </c>
      <c r="C9" s="213" t="s">
        <v>12</v>
      </c>
      <c r="D9" s="215" t="s">
        <v>13</v>
      </c>
      <c r="E9" s="215" t="s">
        <v>14</v>
      </c>
      <c r="F9" s="215" t="s">
        <v>15</v>
      </c>
      <c r="G9" s="215" t="s">
        <v>16</v>
      </c>
      <c r="H9" s="216" t="s">
        <v>17</v>
      </c>
      <c r="I9" s="217"/>
      <c r="J9" s="213" t="s">
        <v>18</v>
      </c>
      <c r="K9" s="215" t="s">
        <v>19</v>
      </c>
      <c r="L9" s="207" t="s">
        <v>20</v>
      </c>
    </row>
    <row r="10" spans="1:12" x14ac:dyDescent="0.25">
      <c r="A10" s="214"/>
      <c r="B10" s="214"/>
      <c r="C10" s="214"/>
      <c r="D10" s="214"/>
      <c r="E10" s="214"/>
      <c r="F10" s="214"/>
      <c r="G10" s="214"/>
      <c r="H10" s="23" t="s">
        <v>21</v>
      </c>
      <c r="I10" s="23" t="s">
        <v>23</v>
      </c>
      <c r="J10" s="214"/>
      <c r="K10" s="214"/>
      <c r="L10" s="208"/>
    </row>
    <row r="11" spans="1:12" x14ac:dyDescent="0.25">
      <c r="A11" s="24">
        <v>1</v>
      </c>
      <c r="B11" s="32">
        <v>166</v>
      </c>
      <c r="C11" s="34" t="str">
        <f>IF(B11=0," ",VLOOKUP(B11,[1]Женщины!B$1:H$65536,2,FALSE))</f>
        <v>Емельянова Анастасия</v>
      </c>
      <c r="D11" s="35" t="str">
        <f>IF(B11=0," ",VLOOKUP($B11,[1]Женщины!$B$1:$H$65536,3,FALSE))</f>
        <v>17.06.1991</v>
      </c>
      <c r="E11" s="36" t="str">
        <f>IF(B11=0," ",IF(VLOOKUP($B11,[1]Женщины!$B$1:$H$65536,4,FALSE)=0," ",VLOOKUP($B11,[1]Женщины!$B$1:$H$65536,4,FALSE)))</f>
        <v>МС</v>
      </c>
      <c r="F11" s="34" t="str">
        <f>IF(B11=0," ",VLOOKUP($B11,[1]Женщины!$B$1:$H$65536,5,FALSE))</f>
        <v>Москва</v>
      </c>
      <c r="G11" s="34" t="str">
        <f>IF(B11=0," ",VLOOKUP($B11,[1]Женщины!$B$1:$H$65536,6,FALSE))</f>
        <v>Москва, МГТУ им. Н.Э. Баумана</v>
      </c>
      <c r="H11" s="40">
        <v>2.8784722222222227E-4</v>
      </c>
      <c r="I11" s="49">
        <v>2.8344907407407404E-4</v>
      </c>
      <c r="J11" s="46" t="str">
        <f>IF(H11=0," ",IF(H11&lt;=[1]Разряды!$D$31,[1]Разряды!$D$3,IF(H11&lt;=[1]Разряды!$E$31,[1]Разряды!$E$3,IF(H11&lt;=[1]Разряды!$F$31,[1]Разряды!$F$3,IF(H11&lt;=[1]Разряды!$G$31,[1]Разряды!$G$3,IF(H11&lt;=[1]Разряды!$H$31,[1]Разряды!$H$3,IF(H11&lt;=[1]Разряды!$I$31,[1]Разряды!$I$3,IF(H11&lt;=[1]Разряды!$J$31,[1]Разряды!$J$3,"б/р"))))))))</f>
        <v>кмс</v>
      </c>
      <c r="K11" s="46">
        <v>16</v>
      </c>
      <c r="L11" s="34" t="str">
        <f>IF(B11=0," ",VLOOKUP($B11,[1]Женщины!$B$1:$H$65536,7,FALSE))</f>
        <v>Богатырева Т.М.</v>
      </c>
    </row>
    <row r="12" spans="1:12" x14ac:dyDescent="0.25">
      <c r="A12" s="24">
        <v>2</v>
      </c>
      <c r="B12" s="32">
        <v>248</v>
      </c>
      <c r="C12" s="34" t="str">
        <f>IF(B12=0," ",VLOOKUP(B12,[1]Женщины!B$1:H$65536,2,FALSE))</f>
        <v>Кукушкина Анна</v>
      </c>
      <c r="D12" s="35" t="str">
        <f>IF(B12=0," ",VLOOKUP($B12,[1]Женщины!$B$1:$H$65536,3,FALSE))</f>
        <v>13.01.1992</v>
      </c>
      <c r="E12" s="36" t="str">
        <f>IF(B12=0," ",IF(VLOOKUP($B12,[1]Женщины!$B$1:$H$65536,4,FALSE)=0," ",VLOOKUP($B12,[1]Женщины!$B$1:$H$65536,4,FALSE)))</f>
        <v>МС</v>
      </c>
      <c r="F12" s="34" t="str">
        <f>IF(B12=0," ",VLOOKUP($B12,[1]Женщины!$B$1:$H$65536,5,FALSE))</f>
        <v xml:space="preserve">Ивановская </v>
      </c>
      <c r="G12" s="38" t="str">
        <f>IF(B12=0," ",VLOOKUP($B12,[1]Женщины!$B$1:$H$65536,6,FALSE))</f>
        <v xml:space="preserve">Иваново, ИГЭУ им. В.И. Ленина </v>
      </c>
      <c r="H12" s="28">
        <v>2.8877314814814814E-4</v>
      </c>
      <c r="I12" s="49">
        <v>2.8437500000000001E-4</v>
      </c>
      <c r="J12" s="46" t="str">
        <f>IF(H12=0," ",IF(H12&lt;=[1]Разряды!$D$31,[1]Разряды!$D$3,IF(H12&lt;=[1]Разряды!$E$31,[1]Разряды!$E$3,IF(H12&lt;=[1]Разряды!$F$31,[1]Разряды!$F$3,IF(H12&lt;=[1]Разряды!$G$31,[1]Разряды!$G$3,IF(H12&lt;=[1]Разряды!$H$31,[1]Разряды!$H$3,IF(H12&lt;=[1]Разряды!$I$31,[1]Разряды!$I$3,IF(H12&lt;=[1]Разряды!$J$31,[1]Разряды!$J$3,"б/р"))))))))</f>
        <v>кмс</v>
      </c>
      <c r="K12" s="37">
        <v>13</v>
      </c>
      <c r="L12" s="34" t="str">
        <f>IF(B12=0," ",VLOOKUP($B12,[1]Женщины!$B$1:$H$65536,7,FALSE))</f>
        <v xml:space="preserve">ЗТР Торгов Е.Н. </v>
      </c>
    </row>
    <row r="13" spans="1:12" x14ac:dyDescent="0.25">
      <c r="A13" s="24">
        <v>3</v>
      </c>
      <c r="B13" s="32">
        <v>98</v>
      </c>
      <c r="C13" s="34" t="str">
        <f>IF(B13=0," ",VLOOKUP(B13,[1]Женщины!B$1:H$65536,2,FALSE))</f>
        <v>Еремеева Анастасия</v>
      </c>
      <c r="D13" s="35" t="str">
        <f>IF(B13=0," ",VLOOKUP($B13,[1]Женщины!$B$1:$H$65536,3,FALSE))</f>
        <v>01.03.1998</v>
      </c>
      <c r="E13" s="36" t="str">
        <f>IF(B13=0," ",IF(VLOOKUP($B13,[1]Женщины!$B$1:$H$65536,4,FALSE)=0," ",VLOOKUP($B13,[1]Женщины!$B$1:$H$65536,4,FALSE)))</f>
        <v>МС</v>
      </c>
      <c r="F13" s="34" t="str">
        <f>IF(B13=0," ",VLOOKUP($B13,[1]Женщины!$B$1:$H$65536,5,FALSE))</f>
        <v>Московская</v>
      </c>
      <c r="G13" s="34" t="str">
        <f>IF(B13=0," ",VLOOKUP($B13,[1]Женщины!$B$1:$H$65536,6,FALSE))</f>
        <v>Малаховка, МГАФК</v>
      </c>
      <c r="H13" s="40">
        <v>2.8692129629629624E-4</v>
      </c>
      <c r="I13" s="49">
        <v>2.8854166666666666E-4</v>
      </c>
      <c r="J13" s="46" t="str">
        <f>IF(H13=0," ",IF(H13&lt;=[1]Разряды!$D$31,[1]Разряды!$D$3,IF(H13&lt;=[1]Разряды!$E$31,[1]Разряды!$E$3,IF(H13&lt;=[1]Разряды!$F$31,[1]Разряды!$F$3,IF(H13&lt;=[1]Разряды!$G$31,[1]Разряды!$G$3,IF(H13&lt;=[1]Разряды!$H$31,[1]Разряды!$H$3,IF(H13&lt;=[1]Разряды!$I$31,[1]Разряды!$I$3,IF(H13&lt;=[1]Разряды!$J$31,[1]Разряды!$J$3,"б/р"))))))))</f>
        <v>кмс</v>
      </c>
      <c r="K13" s="45" t="s">
        <v>25</v>
      </c>
      <c r="L13" s="171" t="str">
        <f>IF(B13=0," ",VLOOKUP($B13,[1]Женщины!$B$1:$H$65536,7,FALSE))</f>
        <v>Чебыкина Т.Г., Матюхин Н.И., Ларюкова Е.М.</v>
      </c>
    </row>
    <row r="14" spans="1:12" x14ac:dyDescent="0.25">
      <c r="A14" s="30">
        <v>4</v>
      </c>
      <c r="B14" s="32">
        <v>348</v>
      </c>
      <c r="C14" s="34" t="str">
        <f>IF(B14=0," ",VLOOKUP(B14,[1]Женщины!B$1:H$65536,2,FALSE))</f>
        <v>Попова Анна</v>
      </c>
      <c r="D14" s="35" t="str">
        <f>IF(B14=0," ",VLOOKUP($B14,[1]Женщины!$B$1:$H$65536,3,FALSE))</f>
        <v>07.03.1994</v>
      </c>
      <c r="E14" s="36" t="str">
        <f>IF(B14=0," ",IF(VLOOKUP($B14,[1]Женщины!$B$1:$H$65536,4,FALSE)=0," ",VLOOKUP($B14,[1]Женщины!$B$1:$H$65536,4,FALSE)))</f>
        <v>МС</v>
      </c>
      <c r="F14" s="34" t="str">
        <f>IF(B14=0," ",VLOOKUP($B14,[1]Женщины!$B$1:$H$65536,5,FALSE))</f>
        <v xml:space="preserve">Москва </v>
      </c>
      <c r="G14" s="34" t="str">
        <f>IF(B14=0," ",VLOOKUP($B14,[1]Женщины!$B$1:$H$65536,6,FALSE))</f>
        <v xml:space="preserve">Москва, МГПУ </v>
      </c>
      <c r="H14" s="40">
        <v>2.9027777777777776E-4</v>
      </c>
      <c r="I14" s="49">
        <v>2.9606481481481481E-4</v>
      </c>
      <c r="J14" s="46" t="str">
        <f>IF(H14=0," ",IF(H14&lt;=[1]Разряды!$D$31,[1]Разряды!$D$3,IF(H14&lt;=[1]Разряды!$E$31,[1]Разряды!$E$3,IF(H14&lt;=[1]Разряды!$F$31,[1]Разряды!$F$3,IF(H14&lt;=[1]Разряды!$G$31,[1]Разряды!$G$3,IF(H14&lt;=[1]Разряды!$H$31,[1]Разряды!$H$3,IF(H14&lt;=[1]Разряды!$I$31,[1]Разряды!$I$3,IF(H14&lt;=[1]Разряды!$J$31,[1]Разряды!$J$3,"б/р"))))))))</f>
        <v>кмс</v>
      </c>
      <c r="K14" s="37">
        <v>11</v>
      </c>
      <c r="L14" s="34" t="str">
        <f>IF(B14=0," ",VLOOKUP($B14,[1]Женщины!$B$1:$H$65536,7,FALSE))</f>
        <v>Гуров А.Е.</v>
      </c>
    </row>
    <row r="15" spans="1:12" x14ac:dyDescent="0.25">
      <c r="A15" s="30">
        <v>5</v>
      </c>
      <c r="B15" s="32">
        <v>93</v>
      </c>
      <c r="C15" s="34" t="str">
        <f>IF(B15=0," ",VLOOKUP(B15,[1]Женщины!B$1:H$65536,2,FALSE))</f>
        <v>Разгуляева Ксения</v>
      </c>
      <c r="D15" s="35" t="str">
        <f>IF(B15=0," ",VLOOKUP($B15,[1]Женщины!$B$1:$H$65536,3,FALSE))</f>
        <v>26.03.1996</v>
      </c>
      <c r="E15" s="36" t="str">
        <f>IF(B15=0," ",IF(VLOOKUP($B15,[1]Женщины!$B$1:$H$65536,4,FALSE)=0," ",VLOOKUP($B15,[1]Женщины!$B$1:$H$65536,4,FALSE)))</f>
        <v>МС</v>
      </c>
      <c r="F15" s="34" t="str">
        <f>IF(B15=0," ",VLOOKUP($B15,[1]Женщины!$B$1:$H$65536,5,FALSE))</f>
        <v>Московская</v>
      </c>
      <c r="G15" s="34" t="str">
        <f>IF(B15=0," ",VLOOKUP($B15,[1]Женщины!$B$1:$H$65536,6,FALSE))</f>
        <v>Малаховка, МГАФК</v>
      </c>
      <c r="H15" s="40">
        <v>2.9085648148148151E-4</v>
      </c>
      <c r="I15" s="29"/>
      <c r="J15" s="46" t="str">
        <f>IF(H15=0," ",IF(H15&lt;=[1]Разряды!$D$31,[1]Разряды!$D$3,IF(H15&lt;=[1]Разряды!$E$31,[1]Разряды!$E$3,IF(H15&lt;=[1]Разряды!$F$31,[1]Разряды!$F$3,IF(H15&lt;=[1]Разряды!$G$31,[1]Разряды!$G$3,IF(H15&lt;=[1]Разряды!$H$31,[1]Разряды!$H$3,IF(H15&lt;=[1]Разряды!$I$31,[1]Разряды!$I$3,IF(H15&lt;=[1]Разряды!$J$31,[1]Разряды!$J$3,"б/р"))))))))</f>
        <v>кмс</v>
      </c>
      <c r="K15" s="37">
        <v>10</v>
      </c>
      <c r="L15" s="38" t="str">
        <f>IF(B15=0," ",VLOOKUP($B15,[1]Женщины!$B$1:$H$65536,7,FALSE))</f>
        <v>Пугачева Н.Н., Пугачев С.С.</v>
      </c>
    </row>
    <row r="16" spans="1:12" x14ac:dyDescent="0.25">
      <c r="A16" s="30">
        <v>6</v>
      </c>
      <c r="B16" s="32">
        <v>94</v>
      </c>
      <c r="C16" s="34" t="str">
        <f>IF(B16=0," ",VLOOKUP(B16,[1]Женщины!B$1:H$65536,2,FALSE))</f>
        <v>Дубынина Карина</v>
      </c>
      <c r="D16" s="35" t="str">
        <f>IF(B16=0," ",VLOOKUP($B16,[1]Женщины!$B$1:$H$65536,3,FALSE))</f>
        <v>05.03.1992</v>
      </c>
      <c r="E16" s="36" t="str">
        <f>IF(B16=0," ",IF(VLOOKUP($B16,[1]Женщины!$B$1:$H$65536,4,FALSE)=0," ",VLOOKUP($B16,[1]Женщины!$B$1:$H$65536,4,FALSE)))</f>
        <v>МС</v>
      </c>
      <c r="F16" s="34" t="str">
        <f>IF(B16=0," ",VLOOKUP($B16,[1]Женщины!$B$1:$H$65536,5,FALSE))</f>
        <v>Московская</v>
      </c>
      <c r="G16" s="34" t="str">
        <f>IF(B16=0," ",VLOOKUP($B16,[1]Женщины!$B$1:$H$65536,6,FALSE))</f>
        <v>Малаховка, МГАФК</v>
      </c>
      <c r="H16" s="40">
        <v>2.9178240740740743E-4</v>
      </c>
      <c r="I16" s="29"/>
      <c r="J16" s="46" t="str">
        <f>IF(H16=0," ",IF(H16&lt;=[1]Разряды!$D$31,[1]Разряды!$D$3,IF(H16&lt;=[1]Разряды!$E$31,[1]Разряды!$E$3,IF(H16&lt;=[1]Разряды!$F$31,[1]Разряды!$F$3,IF(H16&lt;=[1]Разряды!$G$31,[1]Разряды!$G$3,IF(H16&lt;=[1]Разряды!$H$31,[1]Разряды!$H$3,IF(H16&lt;=[1]Разряды!$I$31,[1]Разряды!$I$3,IF(H16&lt;=[1]Разряды!$J$31,[1]Разряды!$J$3,"б/р"))))))))</f>
        <v>кмс</v>
      </c>
      <c r="K16" s="37">
        <v>9</v>
      </c>
      <c r="L16" s="38" t="str">
        <f>IF(B16=0," ",VLOOKUP($B16,[1]Женщины!$B$1:$H$65536,7,FALSE))</f>
        <v>Белоусов А.О., Емельнов Д.Н.</v>
      </c>
    </row>
    <row r="17" spans="1:12" x14ac:dyDescent="0.25">
      <c r="A17" s="30">
        <v>7</v>
      </c>
      <c r="B17" s="32">
        <v>120</v>
      </c>
      <c r="C17" s="34" t="str">
        <f>IF(B17=0," ",VLOOKUP(B17,[1]Женщины!B$1:H$65536,2,FALSE))</f>
        <v>Колдина Анастасия</v>
      </c>
      <c r="D17" s="35" t="str">
        <f>IF(B17=0," ",VLOOKUP($B17,[1]Женщины!$B$1:$H$65536,3,FALSE))</f>
        <v>06.01.1995</v>
      </c>
      <c r="E17" s="36" t="str">
        <f>IF(B17=0," ",IF(VLOOKUP($B17,[1]Женщины!$B$1:$H$65536,4,FALSE)=0," ",VLOOKUP($B17,[1]Женщины!$B$1:$H$65536,4,FALSE)))</f>
        <v>МС</v>
      </c>
      <c r="F17" s="34" t="str">
        <f>IF(B17=0," ",VLOOKUP($B17,[1]Женщины!$B$1:$H$65536,5,FALSE))</f>
        <v>Тамбовская</v>
      </c>
      <c r="G17" s="34" t="str">
        <f>IF(B17=0," ",VLOOKUP($B17,[1]Женщины!$B$1:$H$65536,6,FALSE))</f>
        <v xml:space="preserve">Тамбов, ТГУ им. Г.Р. Державина </v>
      </c>
      <c r="H17" s="40">
        <v>2.9270833333333335E-4</v>
      </c>
      <c r="I17" s="29"/>
      <c r="J17" s="46" t="str">
        <f>IF(H17=0," ",IF(H17&lt;=[1]Разряды!$D$31,[1]Разряды!$D$3,IF(H17&lt;=[1]Разряды!$E$31,[1]Разряды!$E$3,IF(H17&lt;=[1]Разряды!$F$31,[1]Разряды!$F$3,IF(H17&lt;=[1]Разряды!$G$31,[1]Разряды!$G$3,IF(H17&lt;=[1]Разряды!$H$31,[1]Разряды!$H$3,IF(H17&lt;=[1]Разряды!$I$31,[1]Разряды!$I$3,IF(H17&lt;=[1]Разряды!$J$31,[1]Разряды!$J$3,"б/р"))))))))</f>
        <v>кмс</v>
      </c>
      <c r="K17" s="37">
        <v>8</v>
      </c>
      <c r="L17" s="34" t="str">
        <f>IF(B17=0," ",VLOOKUP($B17,[1]Женщины!$B$1:$H$65536,7,FALSE))</f>
        <v>Иванов А.Н.</v>
      </c>
    </row>
    <row r="18" spans="1:12" x14ac:dyDescent="0.25">
      <c r="A18" s="30">
        <v>8</v>
      </c>
      <c r="B18" s="32">
        <v>176</v>
      </c>
      <c r="C18" s="34" t="str">
        <f>IF(B18=0," ",VLOOKUP(B18,[1]Женщины!B$1:H$65536,2,FALSE))</f>
        <v>Тарасова Александра</v>
      </c>
      <c r="D18" s="35" t="str">
        <f>IF(B18=0," ",VLOOKUP($B18,[1]Женщины!$B$1:$H$65536,3,FALSE))</f>
        <v>30.06.1995</v>
      </c>
      <c r="E18" s="36" t="str">
        <f>IF(B18=0," ",IF(VLOOKUP($B18,[1]Женщины!$B$1:$H$65536,4,FALSE)=0," ",VLOOKUP($B18,[1]Женщины!$B$1:$H$65536,4,FALSE)))</f>
        <v>МС</v>
      </c>
      <c r="F18" s="34" t="str">
        <f>IF(B18=0," ",VLOOKUP($B18,[1]Женщины!$B$1:$H$65536,5,FALSE))</f>
        <v>Ивановская</v>
      </c>
      <c r="G18" s="34" t="str">
        <f>IF(B18=0," ",VLOOKUP($B18,[1]Женщины!$B$1:$H$65536,6,FALSE))</f>
        <v>Шуя, ШФ ИвГУ</v>
      </c>
      <c r="H18" s="40">
        <v>2.9340277777777779E-4</v>
      </c>
      <c r="I18" s="28"/>
      <c r="J18" s="46" t="str">
        <f>IF(H18=0," ",IF(H18&lt;=[1]Разряды!$D$31,[1]Разряды!$D$3,IF(H18&lt;=[1]Разряды!$E$31,[1]Разряды!$E$3,IF(H18&lt;=[1]Разряды!$F$31,[1]Разряды!$F$3,IF(H18&lt;=[1]Разряды!$G$31,[1]Разряды!$G$3,IF(H18&lt;=[1]Разряды!$H$31,[1]Разряды!$H$3,IF(H18&lt;=[1]Разряды!$I$31,[1]Разряды!$I$3,IF(H18&lt;=[1]Разряды!$J$31,[1]Разряды!$J$3,"б/р"))))))))</f>
        <v>кмс</v>
      </c>
      <c r="K18" s="45">
        <v>7</v>
      </c>
      <c r="L18" s="38" t="str">
        <f>IF(B18=0," ",VLOOKUP($B18,[1]Женщины!$B$1:$H$65536,7,FALSE))</f>
        <v>Шпаер А.А., Борисенко Е.М.</v>
      </c>
    </row>
    <row r="19" spans="1:12" x14ac:dyDescent="0.25">
      <c r="A19" s="30">
        <v>9</v>
      </c>
      <c r="B19" s="32">
        <v>145</v>
      </c>
      <c r="C19" s="34" t="str">
        <f>IF(B19=0," ",VLOOKUP(B19,[1]Женщины!B$1:H$65536,2,FALSE))</f>
        <v>Вахрушева Екатерина</v>
      </c>
      <c r="D19" s="35" t="str">
        <f>IF(B19=0," ",VLOOKUP($B19,[1]Женщины!$B$1:$H$65536,3,FALSE))</f>
        <v>06.01.1998</v>
      </c>
      <c r="E19" s="36" t="str">
        <f>IF(B19=0," ",IF(VLOOKUP($B19,[1]Женщины!$B$1:$H$65536,4,FALSE)=0," ",VLOOKUP($B19,[1]Женщины!$B$1:$H$65536,4,FALSE)))</f>
        <v>МС</v>
      </c>
      <c r="F19" s="34" t="str">
        <f>IF(B19=0," ",VLOOKUP($B19,[1]Женщины!$B$1:$H$65536,5,FALSE))</f>
        <v>Москва</v>
      </c>
      <c r="G19" s="34" t="str">
        <f>IF(B19=0," ",VLOOKUP($B19,[1]Женщины!$B$1:$H$65536,6,FALSE))</f>
        <v xml:space="preserve">Москва, РГУФКСМиТ </v>
      </c>
      <c r="H19" s="40">
        <v>2.9375000000000001E-4</v>
      </c>
      <c r="I19" s="29"/>
      <c r="J19" s="46" t="str">
        <f>IF(H19=0," ",IF(H19&lt;=[1]Разряды!$D$31,[1]Разряды!$D$3,IF(H19&lt;=[1]Разряды!$E$31,[1]Разряды!$E$3,IF(H19&lt;=[1]Разряды!$F$31,[1]Разряды!$F$3,IF(H19&lt;=[1]Разряды!$G$31,[1]Разряды!$G$3,IF(H19&lt;=[1]Разряды!$H$31,[1]Разряды!$H$3,IF(H19&lt;=[1]Разряды!$I$31,[1]Разряды!$I$3,IF(H19&lt;=[1]Разряды!$J$31,[1]Разряды!$J$3,"б/р"))))))))</f>
        <v>кмс</v>
      </c>
      <c r="K19" s="37">
        <v>6</v>
      </c>
      <c r="L19" s="34" t="str">
        <f>IF(B19=0," ",VLOOKUP($B19,[1]Женщины!$B$1:$H$65536,7,FALSE))</f>
        <v>Маслаков В.М.</v>
      </c>
    </row>
    <row r="20" spans="1:12" x14ac:dyDescent="0.25">
      <c r="A20" s="30">
        <v>10</v>
      </c>
      <c r="B20" s="32">
        <v>252</v>
      </c>
      <c r="C20" s="34" t="str">
        <f>IF(B20=0," ",VLOOKUP(B20,[1]Женщины!B$1:H$65536,2,FALSE))</f>
        <v>Землянкина Инна</v>
      </c>
      <c r="D20" s="35" t="str">
        <f>IF(B20=0," ",VLOOKUP($B20,[1]Женщины!$B$1:$H$65536,3,FALSE))</f>
        <v>04.01.1995</v>
      </c>
      <c r="E20" s="36" t="str">
        <f>IF(B20=0," ",IF(VLOOKUP($B20,[1]Женщины!$B$1:$H$65536,4,FALSE)=0," ",VLOOKUP($B20,[1]Женщины!$B$1:$H$65536,4,FALSE)))</f>
        <v>КМС</v>
      </c>
      <c r="F20" s="34" t="str">
        <f>IF(B20=0," ",VLOOKUP($B20,[1]Женщины!$B$1:$H$65536,5,FALSE))</f>
        <v xml:space="preserve">Ивановская </v>
      </c>
      <c r="G20" s="34" t="str">
        <f>IF(B20=0," ",VLOOKUP($B20,[1]Женщины!$B$1:$H$65536,6,FALSE))</f>
        <v xml:space="preserve">Иваново, ИГЭУ им. В.И. Ленина </v>
      </c>
      <c r="H20" s="174">
        <v>2.9481481481481486E-4</v>
      </c>
      <c r="I20" s="28"/>
      <c r="J20" s="46" t="str">
        <f>IF(H20=0," ",IF(H20&lt;=[1]Разряды!$D$31,[1]Разряды!$D$3,IF(H20&lt;=[1]Разряды!$E$31,[1]Разряды!$E$3,IF(H20&lt;=[1]Разряды!$F$31,[1]Разряды!$F$3,IF(H20&lt;=[1]Разряды!$G$31,[1]Разряды!$G$3,IF(H20&lt;=[1]Разряды!$H$31,[1]Разряды!$H$3,IF(H20&lt;=[1]Разряды!$I$31,[1]Разряды!$I$3,IF(H20&lt;=[1]Разряды!$J$31,[1]Разряды!$J$3,"б/р"))))))))</f>
        <v>кмс</v>
      </c>
      <c r="K20" s="37">
        <v>5</v>
      </c>
      <c r="L20" s="38" t="str">
        <f>IF(B20=0," ",VLOOKUP($B20,[1]Женщины!$B$1:$H$65536,7,FALSE))</f>
        <v>ЗТР Торгов Е.Н., Маринина  Н.Н.</v>
      </c>
    </row>
    <row r="21" spans="1:12" x14ac:dyDescent="0.25">
      <c r="A21" s="30">
        <v>11</v>
      </c>
      <c r="B21" s="32">
        <v>30</v>
      </c>
      <c r="C21" s="34" t="str">
        <f>IF(B21=0," ",VLOOKUP(B21,[1]Женщины!B$1:H$65536,2,FALSE))</f>
        <v>Спиридонова Юлия</v>
      </c>
      <c r="D21" s="35" t="str">
        <f>IF(B21=0," ",VLOOKUP($B21,[1]Женщины!$B$1:$H$65536,3,FALSE))</f>
        <v>06.03.1993</v>
      </c>
      <c r="E21" s="36" t="str">
        <f>IF(B21=0," ",IF(VLOOKUP($B21,[1]Женщины!$B$1:$H$65536,4,FALSE)=0," ",VLOOKUP($B21,[1]Женщины!$B$1:$H$65536,4,FALSE)))</f>
        <v>МС</v>
      </c>
      <c r="F21" s="38" t="str">
        <f>IF(B21=0," ",VLOOKUP($B21,[1]Женщины!$B$1:$H$65536,5,FALSE))</f>
        <v>Приморский край</v>
      </c>
      <c r="G21" s="34" t="str">
        <f>IF(B21=0," ",VLOOKUP($B21,[1]Женщины!$B$1:$H$65536,6,FALSE))</f>
        <v>Владивосток, ДВФУ</v>
      </c>
      <c r="H21" s="174">
        <v>2.9489583333333332E-4</v>
      </c>
      <c r="I21" s="28"/>
      <c r="J21" s="46" t="str">
        <f>IF(H21=0," ",IF(H21&lt;=[1]Разряды!$D$31,[1]Разряды!$D$3,IF(H21&lt;=[1]Разряды!$E$31,[1]Разряды!$E$3,IF(H21&lt;=[1]Разряды!$F$31,[1]Разряды!$F$3,IF(H21&lt;=[1]Разряды!$G$31,[1]Разряды!$G$3,IF(H21&lt;=[1]Разряды!$H$31,[1]Разряды!$H$3,IF(H21&lt;=[1]Разряды!$I$31,[1]Разряды!$I$3,IF(H21&lt;=[1]Разряды!$J$31,[1]Разряды!$J$3,"б/р"))))))))</f>
        <v>кмс</v>
      </c>
      <c r="K21" s="37">
        <v>4</v>
      </c>
      <c r="L21" s="34" t="str">
        <f>IF(B21=0," ",VLOOKUP($B21,[1]Женщины!$B$1:$H$65536,7,FALSE))</f>
        <v>Иваровский А.Н.</v>
      </c>
    </row>
    <row r="22" spans="1:12" ht="16.5" x14ac:dyDescent="0.25">
      <c r="A22" s="30">
        <v>12</v>
      </c>
      <c r="B22" s="32">
        <v>254</v>
      </c>
      <c r="C22" s="26" t="str">
        <f>IF(B22=0," ",VLOOKUP(B22,[1]Женщины!B$1:H$65536,2,FALSE))</f>
        <v>Некрасова Татьяна</v>
      </c>
      <c r="D22" s="27" t="str">
        <f>IF(B22=0," ",VLOOKUP($B22,[1]Женщины!$B$1:$H$65536,3,FALSE))</f>
        <v>25.04.1994</v>
      </c>
      <c r="E22" s="25" t="str">
        <f>IF(B22=0," ",IF(VLOOKUP($B22,[1]Женщины!$B$1:$H$65536,4,FALSE)=0," ",VLOOKUP($B22,[1]Женщины!$B$1:$H$65536,4,FALSE)))</f>
        <v>КМС</v>
      </c>
      <c r="F22" s="26" t="str">
        <f>IF(B22=0," ",VLOOKUP($B22,[1]Женщины!$B$1:$H$65536,5,FALSE))</f>
        <v xml:space="preserve">Ивановская </v>
      </c>
      <c r="G22" s="26" t="str">
        <f>IF(B22=0," ",VLOOKUP($B22,[1]Женщины!$B$1:$H$65536,6,FALSE))</f>
        <v xml:space="preserve">Иваново, ИГЭУ им. В.И. Ленина </v>
      </c>
      <c r="H22" s="28">
        <v>2.9548611111111111E-4</v>
      </c>
      <c r="I22" s="28"/>
      <c r="J22" s="30" t="str">
        <f>IF(H22=0," ",IF(H22&lt;=[1]Разряды!$D$31,[1]Разряды!$D$3,IF(H22&lt;=[1]Разряды!$E$31,[1]Разряды!$E$3,IF(H22&lt;=[1]Разряды!$F$31,[1]Разряды!$F$3,IF(H22&lt;=[1]Разряды!$G$31,[1]Разряды!$G$3,IF(H22&lt;=[1]Разряды!$H$31,[1]Разряды!$H$3,IF(H22&lt;=[1]Разряды!$I$31,[1]Разряды!$I$3,IF(H22&lt;=[1]Разряды!$J$31,[1]Разряды!$J$3,"б/р"))))))))</f>
        <v>кмс</v>
      </c>
      <c r="K22" s="39">
        <v>3</v>
      </c>
      <c r="L22" s="286" t="str">
        <f>IF(B22=0," ",VLOOKUP($B22,[1]Женщины!$B$1:$H$65536,7,FALSE))</f>
        <v>Магницкий М.В., Магницкая О.А., Вдовин М.В., Платницкий О.С.</v>
      </c>
    </row>
    <row r="23" spans="1:12" x14ac:dyDescent="0.25">
      <c r="A23" s="30">
        <v>13</v>
      </c>
      <c r="B23" s="32">
        <v>146</v>
      </c>
      <c r="C23" s="34" t="str">
        <f>IF(B23=0," ",VLOOKUP(B23,[1]Женщины!B$1:H$65536,2,FALSE))</f>
        <v>Аникиенко Елизаевта</v>
      </c>
      <c r="D23" s="35" t="str">
        <f>IF(B23=0," ",VLOOKUP($B23,[1]Женщины!$B$1:$H$65536,3,FALSE))</f>
        <v>30.06.1996</v>
      </c>
      <c r="E23" s="36" t="str">
        <f>IF(B23=0," ",IF(VLOOKUP($B23,[1]Женщины!$B$1:$H$65536,4,FALSE)=0," ",VLOOKUP($B23,[1]Женщины!$B$1:$H$65536,4,FALSE)))</f>
        <v>МСМК</v>
      </c>
      <c r="F23" s="34" t="str">
        <f>IF(B23=0," ",VLOOKUP($B23,[1]Женщины!$B$1:$H$65536,5,FALSE))</f>
        <v>Москва</v>
      </c>
      <c r="G23" s="34" t="str">
        <f>IF(B23=0," ",VLOOKUP($B23,[1]Женщины!$B$1:$H$65536,6,FALSE))</f>
        <v xml:space="preserve">Москва, РГУФКСМиТ </v>
      </c>
      <c r="H23" s="28">
        <v>2.9652777777777777E-4</v>
      </c>
      <c r="I23" s="28"/>
      <c r="J23" s="46" t="str">
        <f>IF(H23=0," ",IF(H23&lt;=[1]Разряды!$D$31,[1]Разряды!$D$3,IF(H23&lt;=[1]Разряды!$E$31,[1]Разряды!$E$3,IF(H23&lt;=[1]Разряды!$F$31,[1]Разряды!$F$3,IF(H23&lt;=[1]Разряды!$G$31,[1]Разряды!$G$3,IF(H23&lt;=[1]Разряды!$H$31,[1]Разряды!$H$3,IF(H23&lt;=[1]Разряды!$I$31,[1]Разряды!$I$3,IF(H23&lt;=[1]Разряды!$J$31,[1]Разряды!$J$3,"б/р"))))))))</f>
        <v>1р</v>
      </c>
      <c r="K23" s="37">
        <v>2</v>
      </c>
      <c r="L23" s="34">
        <f>IF(B23=0," ",VLOOKUP($B23,[1]Женщины!$B$1:$H$65536,7,FALSE))</f>
        <v>0</v>
      </c>
    </row>
    <row r="24" spans="1:12" x14ac:dyDescent="0.25">
      <c r="A24" s="30">
        <v>14</v>
      </c>
      <c r="B24" s="32">
        <v>150</v>
      </c>
      <c r="C24" s="34" t="str">
        <f>IF(B24=0," ",VLOOKUP(B24,[1]Женщины!B$1:H$65536,2,FALSE))</f>
        <v>Дмитриева Алина</v>
      </c>
      <c r="D24" s="35" t="str">
        <f>IF(B24=0," ",VLOOKUP($B24,[1]Женщины!$B$1:$H$65536,3,FALSE))</f>
        <v>20.12.1996</v>
      </c>
      <c r="E24" s="36" t="str">
        <f>IF(B24=0," ",IF(VLOOKUP($B24,[1]Женщины!$B$1:$H$65536,4,FALSE)=0," ",VLOOKUP($B24,[1]Женщины!$B$1:$H$65536,4,FALSE)))</f>
        <v>КМС</v>
      </c>
      <c r="F24" s="34" t="str">
        <f>IF(B24=0," ",VLOOKUP($B24,[1]Женщины!$B$1:$H$65536,5,FALSE))</f>
        <v>Москва</v>
      </c>
      <c r="G24" s="34" t="str">
        <f>IF(B24=0," ",VLOOKUP($B24,[1]Женщины!$B$1:$H$65536,6,FALSE))</f>
        <v xml:space="preserve">Москва, РГУФКСМиТ </v>
      </c>
      <c r="H24" s="40">
        <v>2.9768518518518517E-4</v>
      </c>
      <c r="I24" s="28"/>
      <c r="J24" s="46" t="str">
        <f>IF(H24=0," ",IF(H24&lt;=[1]Разряды!$D$31,[1]Разряды!$D$3,IF(H24&lt;=[1]Разряды!$E$31,[1]Разряды!$E$3,IF(H24&lt;=[1]Разряды!$F$31,[1]Разряды!$F$3,IF(H24&lt;=[1]Разряды!$G$31,[1]Разряды!$G$3,IF(H24&lt;=[1]Разряды!$H$31,[1]Разряды!$H$3,IF(H24&lt;=[1]Разряды!$I$31,[1]Разряды!$I$3,IF(H24&lt;=[1]Разряды!$J$31,[1]Разряды!$J$3,"б/р"))))))))</f>
        <v>1р</v>
      </c>
      <c r="K24" s="45">
        <v>1</v>
      </c>
      <c r="L24" s="34" t="str">
        <f>IF(B24=0," ",VLOOKUP($B24,[1]Женщины!$B$1:$H$65536,7,FALSE))</f>
        <v>Кузнецова А.Л.</v>
      </c>
    </row>
    <row r="25" spans="1:12" x14ac:dyDescent="0.25">
      <c r="A25" s="30">
        <v>15</v>
      </c>
      <c r="B25" s="32">
        <v>50</v>
      </c>
      <c r="C25" s="34" t="str">
        <f>IF(B25=0," ",VLOOKUP(B25,[1]Женщины!B$1:H$65536,2,FALSE))</f>
        <v>Глебова Карина</v>
      </c>
      <c r="D25" s="35" t="str">
        <f>IF(B25=0," ",VLOOKUP($B25,[1]Женщины!$B$1:$H$65536,3,FALSE))</f>
        <v>23.01.1996</v>
      </c>
      <c r="E25" s="36" t="str">
        <f>IF(B25=0," ",IF(VLOOKUP($B25,[1]Женщины!$B$1:$H$65536,4,FALSE)=0," ",VLOOKUP($B25,[1]Женщины!$B$1:$H$65536,4,FALSE)))</f>
        <v>МС</v>
      </c>
      <c r="F25" s="38" t="str">
        <f>IF(B25=0," ",VLOOKUP($B25,[1]Женщины!$B$1:$H$65536,5,FALSE))</f>
        <v>Сахалинская</v>
      </c>
      <c r="G25" s="34" t="str">
        <f>IF(B25=0," ",VLOOKUP($B25,[1]Женщины!$B$1:$H$65536,6,FALSE))</f>
        <v>Южно-Сахалинск, СахГУ</v>
      </c>
      <c r="H25" s="28">
        <v>3.0266203703703699E-4</v>
      </c>
      <c r="I25" s="28"/>
      <c r="J25" s="46" t="str">
        <f>IF(H25=0," ",IF(H25&lt;=[1]Разряды!$D$31,[1]Разряды!$D$3,IF(H25&lt;=[1]Разряды!$E$31,[1]Разряды!$E$3,IF(H25&lt;=[1]Разряды!$F$31,[1]Разряды!$F$3,IF(H25&lt;=[1]Разряды!$G$31,[1]Разряды!$G$3,IF(H25&lt;=[1]Разряды!$H$31,[1]Разряды!$H$3,IF(H25&lt;=[1]Разряды!$I$31,[1]Разряды!$I$3,IF(H25&lt;=[1]Разряды!$J$31,[1]Разряды!$J$3,"б/р"))))))))</f>
        <v>1р</v>
      </c>
      <c r="K25" s="37">
        <v>1</v>
      </c>
      <c r="L25" s="171" t="str">
        <f>IF(B25=0," ",VLOOKUP($B25,[1]Женщины!$B$1:$H$65536,7,FALSE))</f>
        <v>Быкова Т.Ф., Трубецкой Р.О., Воротыляк А.Н.</v>
      </c>
    </row>
    <row r="26" spans="1:12" x14ac:dyDescent="0.25">
      <c r="A26" s="30">
        <v>16</v>
      </c>
      <c r="B26" s="32">
        <v>175</v>
      </c>
      <c r="C26" s="26" t="str">
        <f>IF(B26=0," ",VLOOKUP(B26,[1]Женщины!B$1:H$65536,2,FALSE))</f>
        <v>Тюрина Екатерина</v>
      </c>
      <c r="D26" s="27" t="str">
        <f>IF(B26=0," ",VLOOKUP($B26,[1]Женщины!$B$1:$H$65536,3,FALSE))</f>
        <v>18.04.1997</v>
      </c>
      <c r="E26" s="25" t="str">
        <f>IF(B26=0," ",IF(VLOOKUP($B26,[1]Женщины!$B$1:$H$65536,4,FALSE)=0," ",VLOOKUP($B26,[1]Женщины!$B$1:$H$65536,4,FALSE)))</f>
        <v>КМС</v>
      </c>
      <c r="F26" s="26" t="str">
        <f>IF(B26=0," ",VLOOKUP($B26,[1]Женщины!$B$1:$H$65536,5,FALSE))</f>
        <v>Ивановская</v>
      </c>
      <c r="G26" s="26" t="str">
        <f>IF(B26=0," ",VLOOKUP($B26,[1]Женщины!$B$1:$H$65536,6,FALSE))</f>
        <v>Шуя, ШФ ИвГУ</v>
      </c>
      <c r="H26" s="28">
        <v>3.0277777777777779E-4</v>
      </c>
      <c r="I26" s="28"/>
      <c r="J26" s="30" t="str">
        <f>IF(H26=0," ",IF(H26&lt;=[1]Разряды!$D$31,[1]Разряды!$D$3,IF(H26&lt;=[1]Разряды!$E$31,[1]Разряды!$E$3,IF(H26&lt;=[1]Разряды!$F$31,[1]Разряды!$F$3,IF(H26&lt;=[1]Разряды!$G$31,[1]Разряды!$G$3,IF(H26&lt;=[1]Разряды!$H$31,[1]Разряды!$H$3,IF(H26&lt;=[1]Разряды!$I$31,[1]Разряды!$I$3,IF(H26&lt;=[1]Разряды!$J$31,[1]Разряды!$J$3,"б/р"))))))))</f>
        <v>1р</v>
      </c>
      <c r="K26" s="39">
        <v>1</v>
      </c>
      <c r="L26" s="80" t="str">
        <f>IF(B26=0," ",VLOOKUP($B26,[1]Женщины!$B$1:$H$65536,7,FALSE))</f>
        <v>Седова Н.А., Хромцов Н.Е.</v>
      </c>
    </row>
    <row r="27" spans="1:12" x14ac:dyDescent="0.25">
      <c r="A27" s="30">
        <v>17</v>
      </c>
      <c r="B27" s="32">
        <v>299</v>
      </c>
      <c r="C27" s="34" t="str">
        <f>IF(B27=0," ",VLOOKUP(B27,[1]Женщины!B$1:H$65536,2,FALSE))</f>
        <v>Калинина Виктория</v>
      </c>
      <c r="D27" s="35" t="str">
        <f>IF(B27=0," ",VLOOKUP($B27,[1]Женщины!$B$1:$H$65536,3,FALSE))</f>
        <v>04.05.1998</v>
      </c>
      <c r="E27" s="36" t="str">
        <f>IF(B27=0," ",IF(VLOOKUP($B27,[1]Женщины!$B$1:$H$65536,4,FALSE)=0," ",VLOOKUP($B27,[1]Женщины!$B$1:$H$65536,4,FALSE)))</f>
        <v>КМС</v>
      </c>
      <c r="F27" s="34" t="str">
        <f>IF(B27=0," ",VLOOKUP($B27,[1]Женщины!$B$1:$H$65536,5,FALSE))</f>
        <v>Тульская</v>
      </c>
      <c r="G27" s="34" t="str">
        <f>IF(B27=0," ",VLOOKUP($B27,[1]Женщины!$B$1:$H$65536,6,FALSE))</f>
        <v xml:space="preserve">Тула, ТулГУ  </v>
      </c>
      <c r="H27" s="28">
        <v>3.0393518518518524E-4</v>
      </c>
      <c r="I27" s="28"/>
      <c r="J27" s="46" t="str">
        <f>IF(H27=0," ",IF(H27&lt;=[1]Разряды!$D$31,[1]Разряды!$D$3,IF(H27&lt;=[1]Разряды!$E$31,[1]Разряды!$E$3,IF(H27&lt;=[1]Разряды!$F$31,[1]Разряды!$F$3,IF(H27&lt;=[1]Разряды!$G$31,[1]Разряды!$G$3,IF(H27&lt;=[1]Разряды!$H$31,[1]Разряды!$H$3,IF(H27&lt;=[1]Разряды!$I$31,[1]Разряды!$I$3,IF(H27&lt;=[1]Разряды!$J$31,[1]Разряды!$J$3,"б/р"))))))))</f>
        <v>1р</v>
      </c>
      <c r="K27" s="37">
        <v>1</v>
      </c>
      <c r="L27" s="161" t="str">
        <f>IF(B27=0," ",VLOOKUP($B27,[1]Женщины!$B$1:$H$65536,7,FALSE))</f>
        <v>Елистратова И.А.</v>
      </c>
    </row>
    <row r="28" spans="1:12" x14ac:dyDescent="0.25">
      <c r="A28" s="30">
        <v>18</v>
      </c>
      <c r="B28" s="32">
        <v>42</v>
      </c>
      <c r="C28" s="34" t="str">
        <f>IF(B28=0," ",VLOOKUP(B28,[1]Женщины!B$1:H$65536,2,FALSE))</f>
        <v>Волкова Александра</v>
      </c>
      <c r="D28" s="35" t="str">
        <f>IF(B28=0," ",VLOOKUP($B28,[1]Женщины!$B$1:$H$65536,3,FALSE))</f>
        <v>25.07.1998</v>
      </c>
      <c r="E28" s="36" t="str">
        <f>IF(B28=0," ",IF(VLOOKUP($B28,[1]Женщины!$B$1:$H$65536,4,FALSE)=0," ",VLOOKUP($B28,[1]Женщины!$B$1:$H$65536,4,FALSE)))</f>
        <v>1р</v>
      </c>
      <c r="F28" s="34" t="str">
        <f>IF(B28=0," ",VLOOKUP($B28,[1]Женщины!$B$1:$H$65536,5,FALSE))</f>
        <v>Вологодская</v>
      </c>
      <c r="G28" s="34" t="str">
        <f>IF(B28=0," ",VLOOKUP($B28,[1]Женщины!$B$1:$H$65536,6,FALSE))</f>
        <v>Череповец, ЧГУ</v>
      </c>
      <c r="H28" s="28">
        <v>3.0416666666666667E-4</v>
      </c>
      <c r="I28" s="28"/>
      <c r="J28" s="46" t="str">
        <f>IF(H28=0," ",IF(H28&lt;=[1]Разряды!$D$31,[1]Разряды!$D$3,IF(H28&lt;=[1]Разряды!$E$31,[1]Разряды!$E$3,IF(H28&lt;=[1]Разряды!$F$31,[1]Разряды!$F$3,IF(H28&lt;=[1]Разряды!$G$31,[1]Разряды!$G$3,IF(H28&lt;=[1]Разряды!$H$31,[1]Разряды!$H$3,IF(H28&lt;=[1]Разряды!$I$31,[1]Разряды!$I$3,IF(H28&lt;=[1]Разряды!$J$31,[1]Разряды!$J$3,"б/р"))))))))</f>
        <v>1р</v>
      </c>
      <c r="K28" s="37">
        <v>1</v>
      </c>
      <c r="L28" s="38" t="str">
        <f>IF(B28=0," ",VLOOKUP($B28,[1]Женщины!$B$1:$H$65536,7,FALSE))</f>
        <v>Столбова О.В., Селюцкий С.А.</v>
      </c>
    </row>
    <row r="29" spans="1:12" ht="16.5" customHeight="1" x14ac:dyDescent="0.25">
      <c r="A29" s="30">
        <v>19</v>
      </c>
      <c r="B29" s="32">
        <v>220</v>
      </c>
      <c r="C29" s="34" t="str">
        <f>IF(B29=0," ",VLOOKUP(B29,[1]Женщины!B$1:H$65536,2,FALSE))</f>
        <v>Ибрагимова Айгуль</v>
      </c>
      <c r="D29" s="35" t="str">
        <f>IF(B29=0," ",VLOOKUP($B29,[1]Женщины!$B$1:$H$65536,3,FALSE))</f>
        <v>16.12.1994</v>
      </c>
      <c r="E29" s="36" t="str">
        <f>IF(B29=0," ",IF(VLOOKUP($B29,[1]Женщины!$B$1:$H$65536,4,FALSE)=0," ",VLOOKUP($B29,[1]Женщины!$B$1:$H$65536,4,FALSE)))</f>
        <v>КМС</v>
      </c>
      <c r="F29" s="34" t="str">
        <f>IF(B29=0," ",VLOOKUP($B29,[1]Женщины!$B$1:$H$65536,5,FALSE))</f>
        <v>Ульяновская</v>
      </c>
      <c r="G29" s="34" t="str">
        <f>IF(B29=0," ",VLOOKUP($B29,[1]Женщины!$B$1:$H$65536,6,FALSE))</f>
        <v xml:space="preserve">Ульяновск, УлГТУ </v>
      </c>
      <c r="H29" s="28">
        <v>3.0486111111111111E-4</v>
      </c>
      <c r="I29" s="28"/>
      <c r="J29" s="46" t="str">
        <f>IF(H29=0," ",IF(H29&lt;=[1]Разряды!$D$31,[1]Разряды!$D$3,IF(H29&lt;=[1]Разряды!$E$31,[1]Разряды!$E$3,IF(H29&lt;=[1]Разряды!$F$31,[1]Разряды!$F$3,IF(H29&lt;=[1]Разряды!$G$31,[1]Разряды!$G$3,IF(H29&lt;=[1]Разряды!$H$31,[1]Разряды!$H$3,IF(H29&lt;=[1]Разряды!$I$31,[1]Разряды!$I$3,IF(H29&lt;=[1]Разряды!$J$31,[1]Разряды!$J$3,"б/р"))))))))</f>
        <v>1р</v>
      </c>
      <c r="K29" s="37">
        <v>1</v>
      </c>
      <c r="L29" s="38" t="str">
        <f>IF(B29=0," ",VLOOKUP($B29,[1]Женщины!$B$1:$H$65536,7,FALSE))</f>
        <v>Анисимова Е.А., Лаврентьев В.А.</v>
      </c>
    </row>
    <row r="30" spans="1:12" x14ac:dyDescent="0.25">
      <c r="A30" s="30">
        <v>20</v>
      </c>
      <c r="B30" s="32">
        <v>289</v>
      </c>
      <c r="C30" s="34" t="str">
        <f>IF(B30=0," ",VLOOKUP(B30,[1]Женщины!B$1:H$65536,2,FALSE))</f>
        <v>Девяткина Ксения</v>
      </c>
      <c r="D30" s="35" t="str">
        <f>IF(B30=0," ",VLOOKUP($B30,[1]Женщины!$B$1:$H$65536,3,FALSE))</f>
        <v>17.08.1998</v>
      </c>
      <c r="E30" s="36" t="str">
        <f>IF(B30=0," ",IF(VLOOKUP($B30,[1]Женщины!$B$1:$H$65536,4,FALSE)=0," ",VLOOKUP($B30,[1]Женщины!$B$1:$H$65536,4,FALSE)))</f>
        <v>КМС</v>
      </c>
      <c r="F30" s="34" t="str">
        <f>IF(B30=0," ",VLOOKUP($B30,[1]Женщины!$B$1:$H$65536,5,FALSE))</f>
        <v xml:space="preserve">Пензенская </v>
      </c>
      <c r="G30" s="34" t="str">
        <f>IF(B30=0," ",VLOOKUP($B30,[1]Женщины!$B$1:$H$65536,6,FALSE))</f>
        <v xml:space="preserve">Пенза, ПензГТУ  </v>
      </c>
      <c r="H30" s="28">
        <v>3.0532407407407407E-4</v>
      </c>
      <c r="I30" s="28"/>
      <c r="J30" s="46" t="str">
        <f>IF(H30=0," ",IF(H30&lt;=[1]Разряды!$D$31,[1]Разряды!$D$3,IF(H30&lt;=[1]Разряды!$E$31,[1]Разряды!$E$3,IF(H30&lt;=[1]Разряды!$F$31,[1]Разряды!$F$3,IF(H30&lt;=[1]Разряды!$G$31,[1]Разряды!$G$3,IF(H30&lt;=[1]Разряды!$H$31,[1]Разряды!$H$3,IF(H30&lt;=[1]Разряды!$I$31,[1]Разряды!$I$3,IF(H30&lt;=[1]Разряды!$J$31,[1]Разряды!$J$3,"б/р"))))))))</f>
        <v>1р</v>
      </c>
      <c r="K30" s="37">
        <v>1</v>
      </c>
      <c r="L30" s="34" t="str">
        <f>IF(B30=0," ",VLOOKUP($B30,[1]Женщины!$B$1:$H$65536,7,FALSE))</f>
        <v>Гарынов А.А.</v>
      </c>
    </row>
    <row r="31" spans="1:12" x14ac:dyDescent="0.25">
      <c r="A31" s="30">
        <v>21</v>
      </c>
      <c r="B31" s="32">
        <v>236</v>
      </c>
      <c r="C31" s="26" t="str">
        <f>IF(B31=0," ",VLOOKUP(B31,[1]Женщины!B$1:H$65536,2,FALSE))</f>
        <v>Цыплакова Надежда</v>
      </c>
      <c r="D31" s="27" t="str">
        <f>IF(B31=0," ",VLOOKUP($B31,[1]Женщины!$B$1:$H$65536,3,FALSE))</f>
        <v>23.08.1995</v>
      </c>
      <c r="E31" s="25" t="str">
        <f>IF(B31=0," ",IF(VLOOKUP($B31,[1]Женщины!$B$1:$H$65536,4,FALSE)=0," ",VLOOKUP($B31,[1]Женщины!$B$1:$H$65536,4,FALSE)))</f>
        <v>КМС</v>
      </c>
      <c r="F31" s="42" t="str">
        <f>IF(B31=0," ",VLOOKUP($B31,[1]Женщины!$B$1:$H$65536,5,FALSE))</f>
        <v xml:space="preserve">Архангельская </v>
      </c>
      <c r="G31" s="79" t="str">
        <f>IF(B31=0," ",VLOOKUP($B31,[1]Женщины!$B$1:$H$65536,6,FALSE))</f>
        <v xml:space="preserve">Архангельск, САФУ им. М.В. Ломоносова  </v>
      </c>
      <c r="H31" s="28">
        <v>3.0856481481481485E-4</v>
      </c>
      <c r="I31" s="29"/>
      <c r="J31" s="30" t="str">
        <f>IF(H31=0," ",IF(H31&lt;=[1]Разряды!$D$31,[1]Разряды!$D$3,IF(H31&lt;=[1]Разряды!$E$31,[1]Разряды!$E$3,IF(H31&lt;=[1]Разряды!$F$31,[1]Разряды!$F$3,IF(H31&lt;=[1]Разряды!$G$31,[1]Разряды!$G$3,IF(H31&lt;=[1]Разряды!$H$31,[1]Разряды!$H$3,IF(H31&lt;=[1]Разряды!$I$31,[1]Разряды!$I$3,IF(H31&lt;=[1]Разряды!$J$31,[1]Разряды!$J$3,"б/р"))))))))</f>
        <v>1р</v>
      </c>
      <c r="K31" s="33">
        <v>1</v>
      </c>
      <c r="L31" s="26" t="str">
        <f>IF(B31=0," ",VLOOKUP($B31,[1]Женщины!$B$1:$H$65536,7,FALSE))</f>
        <v>Мингалева А.Г.</v>
      </c>
    </row>
    <row r="32" spans="1:12" x14ac:dyDescent="0.25">
      <c r="A32" s="30">
        <v>22</v>
      </c>
      <c r="B32" s="32">
        <v>118</v>
      </c>
      <c r="C32" s="34" t="str">
        <f>IF(B32=0," ",VLOOKUP(B32,[1]Женщины!B$1:H$65536,2,FALSE))</f>
        <v>Исакова Юлия</v>
      </c>
      <c r="D32" s="35" t="str">
        <f>IF(B32=0," ",VLOOKUP($B32,[1]Женщины!$B$1:$H$65536,3,FALSE))</f>
        <v>07.07.1995</v>
      </c>
      <c r="E32" s="36" t="str">
        <f>IF(B32=0," ",IF(VLOOKUP($B32,[1]Женщины!$B$1:$H$65536,4,FALSE)=0," ",VLOOKUP($B32,[1]Женщины!$B$1:$H$65536,4,FALSE)))</f>
        <v>КМС</v>
      </c>
      <c r="F32" s="38" t="str">
        <f>IF(B32=0," ",VLOOKUP($B32,[1]Женщины!$B$1:$H$65536,5,FALSE))</f>
        <v>Пермский край</v>
      </c>
      <c r="G32" s="34" t="str">
        <f>IF(B32=0," ",VLOOKUP($B32,[1]Женщины!$B$1:$H$65536,6,FALSE))</f>
        <v>Пермь, ПНИПУ</v>
      </c>
      <c r="H32" s="28">
        <v>3.1053240740740743E-4</v>
      </c>
      <c r="I32" s="28"/>
      <c r="J32" s="46" t="str">
        <f>IF(H32=0," ",IF(H32&lt;=[1]Разряды!$D$31,[1]Разряды!$D$3,IF(H32&lt;=[1]Разряды!$E$31,[1]Разряды!$E$3,IF(H32&lt;=[1]Разряды!$F$31,[1]Разряды!$F$3,IF(H32&lt;=[1]Разряды!$G$31,[1]Разряды!$G$3,IF(H32&lt;=[1]Разряды!$H$31,[1]Разряды!$H$3,IF(H32&lt;=[1]Разряды!$I$31,[1]Разряды!$I$3,IF(H32&lt;=[1]Разряды!$J$31,[1]Разряды!$J$3,"б/р"))))))))</f>
        <v>1р</v>
      </c>
      <c r="K32" s="45" t="s">
        <v>25</v>
      </c>
      <c r="L32" s="34" t="str">
        <f>IF(B32=0," ",VLOOKUP($B32,[1]Женщины!$B$1:$H$65536,7,FALSE))</f>
        <v>Силкина А.С.</v>
      </c>
    </row>
    <row r="33" spans="1:12" x14ac:dyDescent="0.25">
      <c r="A33" s="30">
        <v>23</v>
      </c>
      <c r="B33" s="32">
        <v>249</v>
      </c>
      <c r="C33" s="34" t="str">
        <f>IF(B33=0," ",VLOOKUP(B33,[1]Женщины!B$1:H$65536,2,FALSE))</f>
        <v>Булыгина Алена</v>
      </c>
      <c r="D33" s="35" t="str">
        <f>IF(B33=0," ",VLOOKUP($B33,[1]Женщины!$B$1:$H$65536,3,FALSE))</f>
        <v>17.08.1995</v>
      </c>
      <c r="E33" s="36" t="str">
        <f>IF(B33=0," ",IF(VLOOKUP($B33,[1]Женщины!$B$1:$H$65536,4,FALSE)=0," ",VLOOKUP($B33,[1]Женщины!$B$1:$H$65536,4,FALSE)))</f>
        <v>КМС</v>
      </c>
      <c r="F33" s="34" t="str">
        <f>IF(B33=0," ",VLOOKUP($B33,[1]Женщины!$B$1:$H$65536,5,FALSE))</f>
        <v xml:space="preserve">Ивановская </v>
      </c>
      <c r="G33" s="34" t="str">
        <f>IF(B33=0," ",VLOOKUP($B33,[1]Женщины!$B$1:$H$65536,6,FALSE))</f>
        <v xml:space="preserve">Иваново, ИГЭУ им. В.И. Ленина </v>
      </c>
      <c r="H33" s="28">
        <v>3.1203703703703705E-4</v>
      </c>
      <c r="I33" s="28"/>
      <c r="J33" s="46" t="str">
        <f>IF(H33=0," ",IF(H33&lt;=[1]Разряды!$D$31,[1]Разряды!$D$3,IF(H33&lt;=[1]Разряды!$E$31,[1]Разряды!$E$3,IF(H33&lt;=[1]Разряды!$F$31,[1]Разряды!$F$3,IF(H33&lt;=[1]Разряды!$G$31,[1]Разряды!$G$3,IF(H33&lt;=[1]Разряды!$H$31,[1]Разряды!$H$3,IF(H33&lt;=[1]Разряды!$I$31,[1]Разряды!$I$3,IF(H33&lt;=[1]Разряды!$J$31,[1]Разряды!$J$3,"б/р"))))))))</f>
        <v>1р</v>
      </c>
      <c r="K33" s="37">
        <v>1</v>
      </c>
      <c r="L33" s="34" t="str">
        <f>IF(B33=0," ",VLOOKUP($B33,[1]Женщины!$B$1:$H$65536,7,FALSE))</f>
        <v xml:space="preserve">Чахунов Е.И. </v>
      </c>
    </row>
    <row r="34" spans="1:12" x14ac:dyDescent="0.25">
      <c r="A34" s="30">
        <v>24</v>
      </c>
      <c r="B34" s="78">
        <v>149</v>
      </c>
      <c r="C34" s="34" t="str">
        <f>IF(B34=0," ",VLOOKUP(B34,[1]Женщины!B$1:H$65536,2,FALSE))</f>
        <v>Резванова Светлана</v>
      </c>
      <c r="D34" s="35" t="str">
        <f>IF(B34=0," ",VLOOKUP($B34,[1]Женщины!$B$1:$H$65536,3,FALSE))</f>
        <v>20.03.1995</v>
      </c>
      <c r="E34" s="36" t="str">
        <f>IF(B34=0," ",IF(VLOOKUP($B34,[1]Женщины!$B$1:$H$65536,4,FALSE)=0," ",VLOOKUP($B34,[1]Женщины!$B$1:$H$65536,4,FALSE)))</f>
        <v>МС</v>
      </c>
      <c r="F34" s="34" t="str">
        <f>IF(B34=0," ",VLOOKUP($B34,[1]Женщины!$B$1:$H$65536,5,FALSE))</f>
        <v>Москва</v>
      </c>
      <c r="G34" s="34" t="str">
        <f>IF(B34=0," ",VLOOKUP($B34,[1]Женщины!$B$1:$H$65536,6,FALSE))</f>
        <v xml:space="preserve">Москва, РГУФКСМиТ </v>
      </c>
      <c r="H34" s="40">
        <v>3.1388888888888889E-4</v>
      </c>
      <c r="I34" s="29"/>
      <c r="J34" s="46" t="str">
        <f>IF(H34=0," ",IF(H34&lt;=[1]Разряды!$D$31,[1]Разряды!$D$3,IF(H34&lt;=[1]Разряды!$E$31,[1]Разряды!$E$3,IF(H34&lt;=[1]Разряды!$F$31,[1]Разряды!$F$3,IF(H34&lt;=[1]Разряды!$G$31,[1]Разряды!$G$3,IF(H34&lt;=[1]Разряды!$H$31,[1]Разряды!$H$3,IF(H34&lt;=[1]Разряды!$I$31,[1]Разряды!$I$3,IF(H34&lt;=[1]Разряды!$J$31,[1]Разряды!$J$3,"б/р"))))))))</f>
        <v>2р</v>
      </c>
      <c r="K34" s="37">
        <v>1</v>
      </c>
      <c r="L34" s="34" t="str">
        <f>IF(B34=0," ",VLOOKUP($B34,[1]Женщины!$B$1:$H$65536,7,FALSE))</f>
        <v>Пашха С.Н.</v>
      </c>
    </row>
    <row r="35" spans="1:12" x14ac:dyDescent="0.25">
      <c r="A35" s="30">
        <v>25</v>
      </c>
      <c r="B35" s="78">
        <v>112</v>
      </c>
      <c r="C35" s="34" t="str">
        <f>IF(B35=0," ",VLOOKUP(B35,[1]Женщины!B$1:H$65536,2,FALSE))</f>
        <v>Митина Марина</v>
      </c>
      <c r="D35" s="35" t="str">
        <f>IF(B35=0," ",VLOOKUP($B35,[1]Женщины!$B$1:$H$65536,3,FALSE))</f>
        <v>28.07.1994</v>
      </c>
      <c r="E35" s="36" t="str">
        <f>IF(B35=0," ",IF(VLOOKUP($B35,[1]Женщины!$B$1:$H$65536,4,FALSE)=0," ",VLOOKUP($B35,[1]Женщины!$B$1:$H$65536,4,FALSE)))</f>
        <v>КМС</v>
      </c>
      <c r="F35" s="34" t="str">
        <f>IF(B35=0," ",VLOOKUP($B35,[1]Женщины!$B$1:$H$65536,5,FALSE))</f>
        <v>Московская</v>
      </c>
      <c r="G35" s="34" t="str">
        <f>IF(B35=0," ",VLOOKUP($B35,[1]Женщины!$B$1:$H$65536,6,FALSE))</f>
        <v>Малаховка, МГАФК</v>
      </c>
      <c r="H35" s="28">
        <v>3.1446759259259259E-4</v>
      </c>
      <c r="I35" s="28"/>
      <c r="J35" s="46" t="str">
        <f>IF(H35=0," ",IF(H35&lt;=[1]Разряды!$D$31,[1]Разряды!$D$3,IF(H35&lt;=[1]Разряды!$E$31,[1]Разряды!$E$3,IF(H35&lt;=[1]Разряды!$F$31,[1]Разряды!$F$3,IF(H35&lt;=[1]Разряды!$G$31,[1]Разряды!$G$3,IF(H35&lt;=[1]Разряды!$H$31,[1]Разряды!$H$3,IF(H35&lt;=[1]Разряды!$I$31,[1]Разряды!$I$3,IF(H35&lt;=[1]Разряды!$J$31,[1]Разряды!$J$3,"б/р"))))))))</f>
        <v>2р</v>
      </c>
      <c r="K35" s="45" t="s">
        <v>25</v>
      </c>
      <c r="L35" s="34" t="str">
        <f>IF(B35=0," ",VLOOKUP($B35,[1]Женщины!$B$1:$H$65536,7,FALSE))</f>
        <v>Чебыкина Т.Г.</v>
      </c>
    </row>
    <row r="36" spans="1:12" x14ac:dyDescent="0.25">
      <c r="A36" s="30">
        <v>26</v>
      </c>
      <c r="B36" s="78">
        <v>216</v>
      </c>
      <c r="C36" s="34" t="str">
        <f>IF(B36=0," ",VLOOKUP(B36,[1]Женщины!B$1:H$65536,2,FALSE))</f>
        <v>Обжирина Анастасия</v>
      </c>
      <c r="D36" s="35" t="str">
        <f>IF(B36=0," ",VLOOKUP($B36,[1]Женщины!$B$1:$H$65536,3,FALSE))</f>
        <v>12.01.1995</v>
      </c>
      <c r="E36" s="36" t="str">
        <f>IF(B36=0," ",IF(VLOOKUP($B36,[1]Женщины!$B$1:$H$65536,4,FALSE)=0," ",VLOOKUP($B36,[1]Женщины!$B$1:$H$65536,4,FALSE)))</f>
        <v>КМС</v>
      </c>
      <c r="F36" s="34" t="str">
        <f>IF(B36=0," ",VLOOKUP($B36,[1]Женщины!$B$1:$H$65536,5,FALSE))</f>
        <v>Кировская</v>
      </c>
      <c r="G36" s="34" t="str">
        <f>IF(B36=0," ",VLOOKUP($B36,[1]Женщины!$B$1:$H$65536,6,FALSE))</f>
        <v>Киров, ВятГУ</v>
      </c>
      <c r="H36" s="40">
        <v>3.1527777777777777E-4</v>
      </c>
      <c r="I36" s="28"/>
      <c r="J36" s="46" t="str">
        <f>IF(H36=0," ",IF(H36&lt;=[1]Разряды!$D$31,[1]Разряды!$D$3,IF(H36&lt;=[1]Разряды!$E$31,[1]Разряды!$E$3,IF(H36&lt;=[1]Разряды!$F$31,[1]Разряды!$F$3,IF(H36&lt;=[1]Разряды!$G$31,[1]Разряды!$G$3,IF(H36&lt;=[1]Разряды!$H$31,[1]Разряды!$H$3,IF(H36&lt;=[1]Разряды!$I$31,[1]Разряды!$I$3,IF(H36&lt;=[1]Разряды!$J$31,[1]Разряды!$J$3,"б/р"))))))))</f>
        <v>2р</v>
      </c>
      <c r="K36" s="45">
        <v>1</v>
      </c>
      <c r="L36" s="34" t="str">
        <f>IF(B36=0," ",VLOOKUP($B36,[1]Женщины!$B$1:$H$65536,7,FALSE))</f>
        <v>Яровиков М.Н.</v>
      </c>
    </row>
    <row r="37" spans="1:12" x14ac:dyDescent="0.25">
      <c r="A37" s="30">
        <v>27</v>
      </c>
      <c r="B37" s="32">
        <v>237</v>
      </c>
      <c r="C37" s="34" t="str">
        <f>IF(B37=0," ",VLOOKUP(B37,[1]Женщины!B$1:H$65536,2,FALSE))</f>
        <v>Каркавцева Анастасия</v>
      </c>
      <c r="D37" s="35" t="str">
        <f>IF(B37=0," ",VLOOKUP($B37,[1]Женщины!$B$1:$H$65536,3,FALSE))</f>
        <v>04.07.1996</v>
      </c>
      <c r="E37" s="36" t="str">
        <f>IF(B37=0," ",IF(VLOOKUP($B37,[1]Женщины!$B$1:$H$65536,4,FALSE)=0," ",VLOOKUP($B37,[1]Женщины!$B$1:$H$65536,4,FALSE)))</f>
        <v>1р</v>
      </c>
      <c r="F37" s="34" t="str">
        <f>IF(B37=0," ",VLOOKUP($B37,[1]Женщины!$B$1:$H$65536,5,FALSE))</f>
        <v xml:space="preserve">Архангельская </v>
      </c>
      <c r="G37" s="38" t="str">
        <f>IF(B37=0," ",VLOOKUP($B37,[1]Женщины!$B$1:$H$65536,6,FALSE))</f>
        <v xml:space="preserve">Архангельск, САФУ им. М.В. Ломоносова  </v>
      </c>
      <c r="H37" s="40">
        <v>3.1759259259259262E-4</v>
      </c>
      <c r="I37" s="29"/>
      <c r="J37" s="46" t="str">
        <f>IF(H37=0," ",IF(H37&lt;=[1]Разряды!$D$31,[1]Разряды!$D$3,IF(H37&lt;=[1]Разряды!$E$31,[1]Разряды!$E$3,IF(H37&lt;=[1]Разряды!$F$31,[1]Разряды!$F$3,IF(H37&lt;=[1]Разряды!$G$31,[1]Разряды!$G$3,IF(H37&lt;=[1]Разряды!$H$31,[1]Разряды!$H$3,IF(H37&lt;=[1]Разряды!$I$31,[1]Разряды!$I$3,IF(H37&lt;=[1]Разряды!$J$31,[1]Разряды!$J$3,"б/р"))))))))</f>
        <v>2р</v>
      </c>
      <c r="K37" s="37">
        <v>1</v>
      </c>
      <c r="L37" s="34" t="str">
        <f>IF(B37=0," ",VLOOKUP($B37,[1]Женщины!$B$1:$H$65536,7,FALSE))</f>
        <v>Мингалева А.Г.</v>
      </c>
    </row>
    <row r="38" spans="1:12" x14ac:dyDescent="0.25">
      <c r="A38" s="30">
        <v>28</v>
      </c>
      <c r="B38" s="78">
        <v>139</v>
      </c>
      <c r="C38" s="34" t="str">
        <f>IF(B38=0," ",VLOOKUP(B38,[1]Женщины!B$1:H$65536,2,FALSE))</f>
        <v>Ибаева Маржанат</v>
      </c>
      <c r="D38" s="35" t="str">
        <f>IF(B38=0," ",VLOOKUP($B38,[1]Женщины!$B$1:$H$65536,3,FALSE))</f>
        <v>16.07.1995</v>
      </c>
      <c r="E38" s="36" t="str">
        <f>IF(B38=0," ",IF(VLOOKUP($B38,[1]Женщины!$B$1:$H$65536,4,FALSE)=0," ",VLOOKUP($B38,[1]Женщины!$B$1:$H$65536,4,FALSE)))</f>
        <v>КМС</v>
      </c>
      <c r="F38" s="34" t="str">
        <f>IF(B38=0," ",VLOOKUP($B38,[1]Женщины!$B$1:$H$65536,5,FALSE))</f>
        <v>Республика Дагестан</v>
      </c>
      <c r="G38" s="34" t="str">
        <f>IF(B38=0," ",VLOOKUP($B38,[1]Женщины!$B$1:$H$65536,6,FALSE))</f>
        <v xml:space="preserve">Махачкала, ДГУ </v>
      </c>
      <c r="H38" s="28">
        <v>3.2037037037037033E-4</v>
      </c>
      <c r="I38" s="43"/>
      <c r="J38" s="46" t="str">
        <f>IF(H38=0," ",IF(H38&lt;=[1]Разряды!$D$31,[1]Разряды!$D$3,IF(H38&lt;=[1]Разряды!$E$31,[1]Разряды!$E$3,IF(H38&lt;=[1]Разряды!$F$31,[1]Разряды!$F$3,IF(H38&lt;=[1]Разряды!$G$31,[1]Разряды!$G$3,IF(H38&lt;=[1]Разряды!$H$31,[1]Разряды!$H$3,IF(H38&lt;=[1]Разряды!$I$31,[1]Разряды!$I$3,IF(H38&lt;=[1]Разряды!$J$31,[1]Разряды!$J$3,"б/р"))))))))</f>
        <v>2р</v>
      </c>
      <c r="K38" s="45">
        <v>1</v>
      </c>
      <c r="L38" s="38" t="str">
        <f>IF(B38=0," ",VLOOKUP($B38,[1]Женщины!$B$1:$H$65536,7,FALSE))</f>
        <v>Багаутдинов З.М., Амрахов Р.Д.</v>
      </c>
    </row>
    <row r="39" spans="1:12" x14ac:dyDescent="0.25">
      <c r="A39" s="30">
        <v>29</v>
      </c>
      <c r="B39" s="32">
        <v>281</v>
      </c>
      <c r="C39" s="34" t="str">
        <f>IF(B39=0," ",VLOOKUP(B39,[1]Женщины!B$1:H$65536,2,FALSE))</f>
        <v>Маханова Ксения</v>
      </c>
      <c r="D39" s="35" t="str">
        <f>IF(B39=0," ",VLOOKUP($B39,[1]Женщины!$B$1:$H$65536,3,FALSE))</f>
        <v>24.06.1993</v>
      </c>
      <c r="E39" s="36" t="str">
        <f>IF(B39=0," ",IF(VLOOKUP($B39,[1]Женщины!$B$1:$H$65536,4,FALSE)=0," ",VLOOKUP($B39,[1]Женщины!$B$1:$H$65536,4,FALSE)))</f>
        <v>1р</v>
      </c>
      <c r="F39" s="34" t="str">
        <f>IF(B39=0," ",VLOOKUP($B39,[1]Женщины!$B$1:$H$65536,5,FALSE))</f>
        <v>Ярославская</v>
      </c>
      <c r="G39" s="34" t="str">
        <f>IF(B39=0," ",VLOOKUP($B39,[1]Женщины!$B$1:$H$65536,6,FALSE))</f>
        <v xml:space="preserve">Ярославль, ЯГМУ  </v>
      </c>
      <c r="H39" s="28">
        <v>3.2083333333333329E-4</v>
      </c>
      <c r="I39" s="28"/>
      <c r="J39" s="46" t="str">
        <f>IF(H39=0," ",IF(H39&lt;=[1]Разряды!$D$31,[1]Разряды!$D$3,IF(H39&lt;=[1]Разряды!$E$31,[1]Разряды!$E$3,IF(H39&lt;=[1]Разряды!$F$31,[1]Разряды!$F$3,IF(H39&lt;=[1]Разряды!$G$31,[1]Разряды!$G$3,IF(H39&lt;=[1]Разряды!$H$31,[1]Разряды!$H$3,IF(H39&lt;=[1]Разряды!$I$31,[1]Разряды!$I$3,IF(H39&lt;=[1]Разряды!$J$31,[1]Разряды!$J$3,"б/р"))))))))</f>
        <v>2р</v>
      </c>
      <c r="K39" s="45">
        <v>1</v>
      </c>
      <c r="L39" s="34" t="str">
        <f>IF(B39=0," ",VLOOKUP($B39,[1]Женщины!$B$1:$H$65536,7,FALSE))</f>
        <v>Станкевич В.А.</v>
      </c>
    </row>
    <row r="40" spans="1:12" x14ac:dyDescent="0.25">
      <c r="A40" s="30">
        <v>30</v>
      </c>
      <c r="B40" s="78">
        <v>349</v>
      </c>
      <c r="C40" s="34" t="str">
        <f>IF(B40=0," ",VLOOKUP(B40,[1]Женщины!B$1:H$65536,2,FALSE))</f>
        <v>Сбродова Дарья</v>
      </c>
      <c r="D40" s="35" t="str">
        <f>IF(B40=0," ",VLOOKUP($B40,[1]Женщины!$B$1:$H$65536,3,FALSE))</f>
        <v>28.09.1997</v>
      </c>
      <c r="E40" s="36" t="str">
        <f>IF(B40=0," ",IF(VLOOKUP($B40,[1]Женщины!$B$1:$H$65536,4,FALSE)=0," ",VLOOKUP($B40,[1]Женщины!$B$1:$H$65536,4,FALSE)))</f>
        <v>КМС</v>
      </c>
      <c r="F40" s="34" t="str">
        <f>IF(B40=0," ",VLOOKUP($B40,[1]Женщины!$B$1:$H$65536,5,FALSE))</f>
        <v xml:space="preserve">Москва </v>
      </c>
      <c r="G40" s="38" t="str">
        <f>IF(B40=0," ",VLOOKUP($B40,[1]Женщины!$B$1:$H$65536,6,FALSE))</f>
        <v xml:space="preserve">Москва, МГПУ </v>
      </c>
      <c r="H40" s="28">
        <v>3.2094907407407408E-4</v>
      </c>
      <c r="I40" s="28"/>
      <c r="J40" s="46" t="str">
        <f>IF(H40=0," ",IF(H40&lt;=[1]Разряды!$D$31,[1]Разряды!$D$3,IF(H40&lt;=[1]Разряды!$E$31,[1]Разряды!$E$3,IF(H40&lt;=[1]Разряды!$F$31,[1]Разряды!$F$3,IF(H40&lt;=[1]Разряды!$G$31,[1]Разряды!$G$3,IF(H40&lt;=[1]Разряды!$H$31,[1]Разряды!$H$3,IF(H40&lt;=[1]Разряды!$I$31,[1]Разряды!$I$3,IF(H40&lt;=[1]Разряды!$J$31,[1]Разряды!$J$3,"б/р"))))))))</f>
        <v>2р</v>
      </c>
      <c r="K40" s="37">
        <v>1</v>
      </c>
      <c r="L40" s="34" t="str">
        <f>IF(B40=0," ",VLOOKUP($B40,[1]Женщины!$B$1:$H$65536,7,FALSE))</f>
        <v>Филатовы М.И., Е.А.</v>
      </c>
    </row>
    <row r="41" spans="1:12" x14ac:dyDescent="0.25">
      <c r="A41" s="30">
        <v>31</v>
      </c>
      <c r="B41" s="78">
        <v>214</v>
      </c>
      <c r="C41" s="34" t="str">
        <f>IF(B41=0," ",VLOOKUP(B41,[1]Женщины!B$1:H$65536,2,FALSE))</f>
        <v>Погудина Анастасия</v>
      </c>
      <c r="D41" s="35" t="str">
        <f>IF(B41=0," ",VLOOKUP($B41,[1]Женщины!$B$1:$H$65536,3,FALSE))</f>
        <v>12.06.1995</v>
      </c>
      <c r="E41" s="36" t="str">
        <f>IF(B41=0," ",IF(VLOOKUP($B41,[1]Женщины!$B$1:$H$65536,4,FALSE)=0," ",VLOOKUP($B41,[1]Женщины!$B$1:$H$65536,4,FALSE)))</f>
        <v>1р</v>
      </c>
      <c r="F41" s="34" t="str">
        <f>IF(B41=0," ",VLOOKUP($B41,[1]Женщины!$B$1:$H$65536,5,FALSE))</f>
        <v>Кировская</v>
      </c>
      <c r="G41" s="34" t="str">
        <f>IF(B41=0," ",VLOOKUP($B41,[1]Женщины!$B$1:$H$65536,6,FALSE))</f>
        <v>Киров, ВятГУ</v>
      </c>
      <c r="H41" s="40">
        <v>3.212962962962963E-4</v>
      </c>
      <c r="I41" s="29"/>
      <c r="J41" s="46" t="str">
        <f>IF(H41=0," ",IF(H41&lt;=[1]Разряды!$D$31,[1]Разряды!$D$3,IF(H41&lt;=[1]Разряды!$E$31,[1]Разряды!$E$3,IF(H41&lt;=[1]Разряды!$F$31,[1]Разряды!$F$3,IF(H41&lt;=[1]Разряды!$G$31,[1]Разряды!$G$3,IF(H41&lt;=[1]Разряды!$H$31,[1]Разряды!$H$3,IF(H41&lt;=[1]Разряды!$I$31,[1]Разряды!$I$3,IF(H41&lt;=[1]Разряды!$J$31,[1]Разряды!$J$3,"б/р"))))))))</f>
        <v>2р</v>
      </c>
      <c r="K41" s="45">
        <v>1</v>
      </c>
      <c r="L41" s="34" t="str">
        <f>IF(B41=0," ",VLOOKUP($B41,[1]Женщины!$B$1:$H$65536,7,FALSE))</f>
        <v>Трушковы А.Н., М.В.</v>
      </c>
    </row>
    <row r="42" spans="1:12" x14ac:dyDescent="0.25">
      <c r="A42" s="30">
        <v>32</v>
      </c>
      <c r="B42" s="78">
        <v>188</v>
      </c>
      <c r="C42" s="34" t="str">
        <f>IF(B42=0," ",VLOOKUP(B42,[1]Женщины!B$1:H$65536,2,FALSE))</f>
        <v>Третьякова Наталия</v>
      </c>
      <c r="D42" s="35" t="str">
        <f>IF(B42=0," ",VLOOKUP($B42,[1]Женщины!$B$1:$H$65536,3,FALSE))</f>
        <v>14.12.1995</v>
      </c>
      <c r="E42" s="36" t="str">
        <f>IF(B42=0," ",IF(VLOOKUP($B42,[1]Женщины!$B$1:$H$65536,4,FALSE)=0," ",VLOOKUP($B42,[1]Женщины!$B$1:$H$65536,4,FALSE)))</f>
        <v>1р</v>
      </c>
      <c r="F42" s="34" t="str">
        <f>IF(B42=0," ",VLOOKUP($B42,[1]Женщины!$B$1:$H$65536,5,FALSE))</f>
        <v>Ярославская</v>
      </c>
      <c r="G42" s="34" t="str">
        <f>IF(B42=0," ",VLOOKUP($B42,[1]Женщины!$B$1:$H$65536,6,FALSE))</f>
        <v xml:space="preserve">Ярославль, ЯрГУ им. П.Г. Демидова </v>
      </c>
      <c r="H42" s="40">
        <v>3.2256944444444444E-4</v>
      </c>
      <c r="I42" s="28"/>
      <c r="J42" s="46" t="str">
        <f>IF(H42=0," ",IF(H42&lt;=[1]Разряды!$D$31,[1]Разряды!$D$3,IF(H42&lt;=[1]Разряды!$E$31,[1]Разряды!$E$3,IF(H42&lt;=[1]Разряды!$F$31,[1]Разряды!$F$3,IF(H42&lt;=[1]Разряды!$G$31,[1]Разряды!$G$3,IF(H42&lt;=[1]Разряды!$H$31,[1]Разряды!$H$3,IF(H42&lt;=[1]Разряды!$I$31,[1]Разряды!$I$3,IF(H42&lt;=[1]Разряды!$J$31,[1]Разряды!$J$3,"б/р"))))))))</f>
        <v>2р</v>
      </c>
      <c r="K42" s="45">
        <v>1</v>
      </c>
      <c r="L42" s="34" t="str">
        <f>IF(B42=0," ",VLOOKUP($B42,[1]Женщины!$B$1:$H$65536,7,FALSE))</f>
        <v>Тюленев С.А.</v>
      </c>
    </row>
    <row r="43" spans="1:12" x14ac:dyDescent="0.25">
      <c r="A43" s="30">
        <v>33</v>
      </c>
      <c r="B43" s="78">
        <v>137</v>
      </c>
      <c r="C43" s="34" t="str">
        <f>IF(B43=0," ",VLOOKUP(B43,[1]Женщины!B$1:H$65536,2,FALSE))</f>
        <v>Шумилова Евгения</v>
      </c>
      <c r="D43" s="35" t="str">
        <f>IF(B43=0," ",VLOOKUP($B43,[1]Женщины!$B$1:$H$65536,3,FALSE))</f>
        <v>27.08.1994</v>
      </c>
      <c r="E43" s="36" t="str">
        <f>IF(B43=0," ",IF(VLOOKUP($B43,[1]Женщины!$B$1:$H$65536,4,FALSE)=0," ",VLOOKUP($B43,[1]Женщины!$B$1:$H$65536,4,FALSE)))</f>
        <v>1р</v>
      </c>
      <c r="F43" s="34" t="str">
        <f>IF(B43=0," ",VLOOKUP($B43,[1]Женщины!$B$1:$H$65536,5,FALSE))</f>
        <v>Ивановская</v>
      </c>
      <c r="G43" s="34" t="str">
        <f>IF(B43=0," ",VLOOKUP($B43,[1]Женщины!$B$1:$H$65536,6,FALSE))</f>
        <v>Шуя, ШФ ИвГУ</v>
      </c>
      <c r="H43" s="28">
        <v>3.2337962962962962E-4</v>
      </c>
      <c r="I43" s="29"/>
      <c r="J43" s="46" t="str">
        <f>IF(H43=0," ",IF(H43&lt;=[1]Разряды!$D$31,[1]Разряды!$D$3,IF(H43&lt;=[1]Разряды!$E$31,[1]Разряды!$E$3,IF(H43&lt;=[1]Разряды!$F$31,[1]Разряды!$F$3,IF(H43&lt;=[1]Разряды!$G$31,[1]Разряды!$G$3,IF(H43&lt;=[1]Разряды!$H$31,[1]Разряды!$H$3,IF(H43&lt;=[1]Разряды!$I$31,[1]Разряды!$I$3,IF(H43&lt;=[1]Разряды!$J$31,[1]Разряды!$J$3,"б/р"))))))))</f>
        <v>2р</v>
      </c>
      <c r="K43" s="37">
        <v>1</v>
      </c>
      <c r="L43" s="34" t="str">
        <f>IF(B43=0," ",VLOOKUP($B43,[1]Женщины!$B$1:$H$65536,7,FALSE))</f>
        <v>Кузнецов В.А.</v>
      </c>
    </row>
    <row r="44" spans="1:12" x14ac:dyDescent="0.25">
      <c r="A44" s="30">
        <v>34</v>
      </c>
      <c r="B44" s="78">
        <v>5</v>
      </c>
      <c r="C44" s="34" t="str">
        <f>IF(B44=0," ",VLOOKUP(B44,[1]Женщины!B$1:H$65536,2,FALSE))</f>
        <v>Кожина Наталья</v>
      </c>
      <c r="D44" s="35" t="str">
        <f>IF(B44=0," ",VLOOKUP($B44,[1]Женщины!$B$1:$H$65536,3,FALSE))</f>
        <v>28.09.1995</v>
      </c>
      <c r="E44" s="36" t="str">
        <f>IF(B44=0," ",IF(VLOOKUP($B44,[1]Женщины!$B$1:$H$65536,4,FALSE)=0," ",VLOOKUP($B44,[1]Женщины!$B$1:$H$65536,4,FALSE)))</f>
        <v>1р</v>
      </c>
      <c r="F44" s="34" t="str">
        <f>IF(B44=0," ",VLOOKUP($B44,[1]Женщины!$B$1:$H$65536,5,FALSE))</f>
        <v>Республика Марий Эл</v>
      </c>
      <c r="G44" s="34" t="str">
        <f>IF(B44=0," ",VLOOKUP($B44,[1]Женщины!$B$1:$H$65536,6,FALSE))</f>
        <v>Йошкар-Ола, ПГТУ</v>
      </c>
      <c r="H44" s="28">
        <v>3.2384259259259258E-4</v>
      </c>
      <c r="I44" s="28"/>
      <c r="J44" s="46" t="str">
        <f>IF(H44=0," ",IF(H44&lt;=[1]Разряды!$D$31,[1]Разряды!$D$3,IF(H44&lt;=[1]Разряды!$E$31,[1]Разряды!$E$3,IF(H44&lt;=[1]Разряды!$F$31,[1]Разряды!$F$3,IF(H44&lt;=[1]Разряды!$G$31,[1]Разряды!$G$3,IF(H44&lt;=[1]Разряды!$H$31,[1]Разряды!$H$3,IF(H44&lt;=[1]Разряды!$I$31,[1]Разряды!$I$3,IF(H44&lt;=[1]Разряды!$J$31,[1]Разряды!$J$3,"б/р"))))))))</f>
        <v>2р</v>
      </c>
      <c r="K44" s="37">
        <v>1</v>
      </c>
      <c r="L44" s="34" t="str">
        <f>IF(B44=0," ",VLOOKUP($B44,[1]Женщины!$B$1:$H$65536,7,FALSE))</f>
        <v>Соколов В.Г.</v>
      </c>
    </row>
    <row r="45" spans="1:12" x14ac:dyDescent="0.25">
      <c r="A45" s="30">
        <v>35</v>
      </c>
      <c r="B45" s="78">
        <v>239</v>
      </c>
      <c r="C45" s="34" t="str">
        <f>IF(B45=0," ",VLOOKUP(B45,[1]Женщины!B$1:H$65536,2,FALSE))</f>
        <v>Федорова Ольга</v>
      </c>
      <c r="D45" s="35" t="str">
        <f>IF(B45=0," ",VLOOKUP($B45,[1]Женщины!$B$1:$H$65536,3,FALSE))</f>
        <v>29.08.1996</v>
      </c>
      <c r="E45" s="36" t="str">
        <f>IF(B45=0," ",IF(VLOOKUP($B45,[1]Женщины!$B$1:$H$65536,4,FALSE)=0," ",VLOOKUP($B45,[1]Женщины!$B$1:$H$65536,4,FALSE)))</f>
        <v>1р</v>
      </c>
      <c r="F45" s="34" t="str">
        <f>IF(B45=0," ",VLOOKUP($B45,[1]Женщины!$B$1:$H$65536,5,FALSE))</f>
        <v xml:space="preserve">Архангельская </v>
      </c>
      <c r="G45" s="38" t="str">
        <f>IF(B45=0," ",VLOOKUP($B45,[1]Женщины!$B$1:$H$65536,6,FALSE))</f>
        <v xml:space="preserve">Архангельск, САФУ им. М.В. Ломоносова  </v>
      </c>
      <c r="H45" s="40">
        <v>3.2395833333333332E-4</v>
      </c>
      <c r="I45" s="29"/>
      <c r="J45" s="46" t="str">
        <f>IF(H45=0," ",IF(H45&lt;=[1]Разряды!$D$31,[1]Разряды!$D$3,IF(H45&lt;=[1]Разряды!$E$31,[1]Разряды!$E$3,IF(H45&lt;=[1]Разряды!$F$31,[1]Разряды!$F$3,IF(H45&lt;=[1]Разряды!$G$31,[1]Разряды!$G$3,IF(H45&lt;=[1]Разряды!$H$31,[1]Разряды!$H$3,IF(H45&lt;=[1]Разряды!$I$31,[1]Разряды!$I$3,IF(H45&lt;=[1]Разряды!$J$31,[1]Разряды!$J$3,"б/р"))))))))</f>
        <v>2р</v>
      </c>
      <c r="K45" s="37">
        <v>1</v>
      </c>
      <c r="L45" s="34" t="str">
        <f>IF(B45=0," ",VLOOKUP($B45,[1]Женщины!$B$1:$H$65536,7,FALSE))</f>
        <v>Мингалева А.Г.</v>
      </c>
    </row>
    <row r="46" spans="1:12" x14ac:dyDescent="0.25">
      <c r="A46" s="30">
        <v>36</v>
      </c>
      <c r="B46" s="78">
        <v>238</v>
      </c>
      <c r="C46" s="34" t="str">
        <f>IF(B46=0," ",VLOOKUP(B46,[1]Женщины!B$1:H$65536,2,FALSE))</f>
        <v>Антонова Юлия</v>
      </c>
      <c r="D46" s="35" t="str">
        <f>IF(B46=0," ",VLOOKUP($B46,[1]Женщины!$B$1:$H$65536,3,FALSE))</f>
        <v>11.10.1996</v>
      </c>
      <c r="E46" s="36" t="str">
        <f>IF(B46=0," ",IF(VLOOKUP($B46,[1]Женщины!$B$1:$H$65536,4,FALSE)=0," ",VLOOKUP($B46,[1]Женщины!$B$1:$H$65536,4,FALSE)))</f>
        <v>1р</v>
      </c>
      <c r="F46" s="34" t="str">
        <f>IF(B46=0," ",VLOOKUP($B46,[1]Женщины!$B$1:$H$65536,5,FALSE))</f>
        <v xml:space="preserve">Архангельская </v>
      </c>
      <c r="G46" s="38" t="str">
        <f>IF(B46=0," ",VLOOKUP($B46,[1]Женщины!$B$1:$H$65536,6,FALSE))</f>
        <v xml:space="preserve">Архангельск, САФУ им. М.В. Ломоносова  </v>
      </c>
      <c r="H46" s="40">
        <v>3.2499999999999999E-4</v>
      </c>
      <c r="I46" s="29"/>
      <c r="J46" s="46" t="str">
        <f>IF(H46=0," ",IF(H46&lt;=[1]Разряды!$D$31,[1]Разряды!$D$3,IF(H46&lt;=[1]Разряды!$E$31,[1]Разряды!$E$3,IF(H46&lt;=[1]Разряды!$F$31,[1]Разряды!$F$3,IF(H46&lt;=[1]Разряды!$G$31,[1]Разряды!$G$3,IF(H46&lt;=[1]Разряды!$H$31,[1]Разряды!$H$3,IF(H46&lt;=[1]Разряды!$I$31,[1]Разряды!$I$3,IF(H46&lt;=[1]Разряды!$J$31,[1]Разряды!$J$3,"б/р"))))))))</f>
        <v>2р</v>
      </c>
      <c r="K46" s="37">
        <v>1</v>
      </c>
      <c r="L46" s="34" t="str">
        <f>IF(B46=0," ",VLOOKUP($B46,[1]Женщины!$B$1:$H$65536,7,FALSE))</f>
        <v>Мингалева А.Г.</v>
      </c>
    </row>
    <row r="47" spans="1:12" x14ac:dyDescent="0.25">
      <c r="A47" s="33">
        <v>37</v>
      </c>
      <c r="B47" s="44">
        <v>180</v>
      </c>
      <c r="C47" s="59" t="str">
        <f>IF(B47=0," ",VLOOKUP(B47,[1]Женщины!B$1:H$65536,2,FALSE))</f>
        <v>Оншина Марина</v>
      </c>
      <c r="D47" s="73" t="str">
        <f>IF(B47=0," ",VLOOKUP($B47,[1]Женщины!$B$1:$H$65536,3,FALSE))</f>
        <v>19.12.1994</v>
      </c>
      <c r="E47" s="36" t="str">
        <f>IF(B47=0," ",IF(VLOOKUP($B47,[1]Женщины!$B$1:$H$65536,4,FALSE)=0," ",VLOOKUP($B47,[1]Женщины!$B$1:$H$65536,4,FALSE)))</f>
        <v>1р</v>
      </c>
      <c r="F47" s="34" t="str">
        <f>IF(B47=0," ",VLOOKUP($B47,[1]Женщины!$B$1:$H$65536,5,FALSE))</f>
        <v xml:space="preserve">Вологодская </v>
      </c>
      <c r="G47" s="34" t="str">
        <f>IF(B47=0," ",VLOOKUP($B47,[1]Женщины!$B$1:$H$65536,6,FALSE))</f>
        <v>ВоГУ - Вологда</v>
      </c>
      <c r="H47" s="28">
        <v>3.2523148148148152E-4</v>
      </c>
      <c r="I47" s="28"/>
      <c r="J47" s="46" t="str">
        <f>IF(H47=0," ",IF(H47&lt;=[1]Разряды!$D$31,[1]Разряды!$D$3,IF(H47&lt;=[1]Разряды!$E$31,[1]Разряды!$E$3,IF(H47&lt;=[1]Разряды!$F$31,[1]Разряды!$F$3,IF(H47&lt;=[1]Разряды!$G$31,[1]Разряды!$G$3,IF(H47&lt;=[1]Разряды!$H$31,[1]Разряды!$H$3,IF(H47&lt;=[1]Разряды!$I$31,[1]Разряды!$I$3,IF(H47&lt;=[1]Разряды!$J$31,[1]Разряды!$J$3,"б/р"))))))))</f>
        <v>2р</v>
      </c>
      <c r="K47" s="46">
        <v>1</v>
      </c>
      <c r="L47" s="38" t="str">
        <f>IF(B47=0," ",VLOOKUP($B47,[1]Женщины!$B$1:$H$65536,7,FALSE))</f>
        <v>Синицкий А.Д., Бурчевский В.З.</v>
      </c>
    </row>
    <row r="48" spans="1:12" x14ac:dyDescent="0.25">
      <c r="A48" s="30">
        <v>38</v>
      </c>
      <c r="B48" s="78">
        <v>128</v>
      </c>
      <c r="C48" s="34" t="str">
        <f>IF(B48=0," ",VLOOKUP(B48,[1]Женщины!B$1:H$65536,2,FALSE))</f>
        <v>Чувакова Алена</v>
      </c>
      <c r="D48" s="35" t="str">
        <f>IF(B48=0," ",VLOOKUP($B48,[1]Женщины!$B$1:$H$65536,3,FALSE))</f>
        <v>1995</v>
      </c>
      <c r="E48" s="36" t="str">
        <f>IF(B48=0," ",IF(VLOOKUP($B48,[1]Женщины!$B$1:$H$65536,4,FALSE)=0," ",VLOOKUP($B48,[1]Женщины!$B$1:$H$65536,4,FALSE)))</f>
        <v>1р</v>
      </c>
      <c r="F48" s="34" t="str">
        <f>IF(B48=0," ",VLOOKUP($B48,[1]Женщины!$B$1:$H$65536,5,FALSE))</f>
        <v>Ивановская</v>
      </c>
      <c r="G48" s="34" t="str">
        <f>IF(B48=0," ",VLOOKUP($B48,[1]Женщины!$B$1:$H$65536,6,FALSE))</f>
        <v xml:space="preserve">Иваново, ИГСХА им. Д.К. Беляева </v>
      </c>
      <c r="H48" s="28">
        <v>3.2534722222222221E-4</v>
      </c>
      <c r="I48" s="28"/>
      <c r="J48" s="46" t="str">
        <f>IF(H48=0," ",IF(H48&lt;=[1]Разряды!$D$31,[1]Разряды!$D$3,IF(H48&lt;=[1]Разряды!$E$31,[1]Разряды!$E$3,IF(H48&lt;=[1]Разряды!$F$31,[1]Разряды!$F$3,IF(H48&lt;=[1]Разряды!$G$31,[1]Разряды!$G$3,IF(H48&lt;=[1]Разряды!$H$31,[1]Разряды!$H$3,IF(H48&lt;=[1]Разряды!$I$31,[1]Разряды!$I$3,IF(H48&lt;=[1]Разряды!$J$31,[1]Разряды!$J$3,"б/р"))))))))</f>
        <v>2р</v>
      </c>
      <c r="K48" s="37">
        <v>1</v>
      </c>
      <c r="L48" s="34" t="str">
        <f>IF(B48=0," ",VLOOKUP($B48,[1]Женщины!$B$1:$H$65536,7,FALSE))</f>
        <v>Левичева М.Б.</v>
      </c>
    </row>
    <row r="49" spans="1:12" x14ac:dyDescent="0.25">
      <c r="A49" s="30">
        <v>39</v>
      </c>
      <c r="B49" s="78">
        <v>129</v>
      </c>
      <c r="C49" s="34" t="str">
        <f>IF(B49=0," ",VLOOKUP(B49,[1]Женщины!B$1:H$65536,2,FALSE))</f>
        <v>Фомина Анастасия</v>
      </c>
      <c r="D49" s="35" t="str">
        <f>IF(B49=0," ",VLOOKUP($B49,[1]Женщины!$B$1:$H$65536,3,FALSE))</f>
        <v>1998</v>
      </c>
      <c r="E49" s="36" t="str">
        <f>IF(B49=0," ",IF(VLOOKUP($B49,[1]Женщины!$B$1:$H$65536,4,FALSE)=0," ",VLOOKUP($B49,[1]Женщины!$B$1:$H$65536,4,FALSE)))</f>
        <v>2р</v>
      </c>
      <c r="F49" s="34" t="str">
        <f>IF(B49=0," ",VLOOKUP($B49,[1]Женщины!$B$1:$H$65536,5,FALSE))</f>
        <v>Ивановская</v>
      </c>
      <c r="G49" s="34" t="str">
        <f>IF(B49=0," ",VLOOKUP($B49,[1]Женщины!$B$1:$H$65536,6,FALSE))</f>
        <v xml:space="preserve">Иваново, ИГСХА им. Д.К. Беляева </v>
      </c>
      <c r="H49" s="40">
        <v>3.2881944444444446E-4</v>
      </c>
      <c r="I49" s="29"/>
      <c r="J49" s="46" t="str">
        <f>IF(H49=0," ",IF(H49&lt;=[1]Разряды!$D$31,[1]Разряды!$D$3,IF(H49&lt;=[1]Разряды!$E$31,[1]Разряды!$E$3,IF(H49&lt;=[1]Разряды!$F$31,[1]Разряды!$F$3,IF(H49&lt;=[1]Разряды!$G$31,[1]Разряды!$G$3,IF(H49&lt;=[1]Разряды!$H$31,[1]Разряды!$H$3,IF(H49&lt;=[1]Разряды!$I$31,[1]Разряды!$I$3,IF(H49&lt;=[1]Разряды!$J$31,[1]Разряды!$J$3,"б/р"))))))))</f>
        <v>2р</v>
      </c>
      <c r="K49" s="37">
        <v>1</v>
      </c>
      <c r="L49" s="34" t="str">
        <f>IF(B49=0," ",VLOOKUP($B49,[1]Женщины!$B$1:$H$65536,7,FALSE))</f>
        <v>Левичева М.Б.</v>
      </c>
    </row>
    <row r="50" spans="1:12" x14ac:dyDescent="0.25">
      <c r="A50" s="30">
        <v>40</v>
      </c>
      <c r="B50" s="78">
        <v>277</v>
      </c>
      <c r="C50" s="34" t="str">
        <f>IF(B50=0," ",VLOOKUP(B50,[1]Женщины!B$1:H$65536,2,FALSE))</f>
        <v>Мочалова Дана</v>
      </c>
      <c r="D50" s="35" t="str">
        <f>IF(B50=0," ",VLOOKUP($B50,[1]Женщины!$B$1:$H$65536,3,FALSE))</f>
        <v>06.03.1994</v>
      </c>
      <c r="E50" s="36" t="str">
        <f>IF(B50=0," ",IF(VLOOKUP($B50,[1]Женщины!$B$1:$H$65536,4,FALSE)=0," ",VLOOKUP($B50,[1]Женщины!$B$1:$H$65536,4,FALSE)))</f>
        <v>1р</v>
      </c>
      <c r="F50" s="34" t="str">
        <f>IF(B50=0," ",VLOOKUP($B50,[1]Женщины!$B$1:$H$65536,5,FALSE))</f>
        <v>Ивановская</v>
      </c>
      <c r="G50" s="34" t="str">
        <f>IF(B50=0," ",VLOOKUP($B50,[1]Женщины!$B$1:$H$65536,6,FALSE))</f>
        <v xml:space="preserve">Иваново, ИГХТУ </v>
      </c>
      <c r="H50" s="40">
        <v>3.2939814814814816E-4</v>
      </c>
      <c r="I50" s="28"/>
      <c r="J50" s="46" t="str">
        <f>IF(H50=0," ",IF(H50&lt;=[1]Разряды!$D$31,[1]Разряды!$D$3,IF(H50&lt;=[1]Разряды!$E$31,[1]Разряды!$E$3,IF(H50&lt;=[1]Разряды!$F$31,[1]Разряды!$F$3,IF(H50&lt;=[1]Разряды!$G$31,[1]Разряды!$G$3,IF(H50&lt;=[1]Разряды!$H$31,[1]Разряды!$H$3,IF(H50&lt;=[1]Разряды!$I$31,[1]Разряды!$I$3,IF(H50&lt;=[1]Разряды!$J$31,[1]Разряды!$J$3,"б/р"))))))))</f>
        <v>2р</v>
      </c>
      <c r="K50" s="45">
        <v>1</v>
      </c>
      <c r="L50" s="34" t="str">
        <f>IF(B50=0," ",VLOOKUP($B50,[1]Женщины!$B$1:$H$65536,7,FALSE))</f>
        <v>Рябчикова Л.В.</v>
      </c>
    </row>
    <row r="51" spans="1:12" x14ac:dyDescent="0.25">
      <c r="A51" s="30">
        <v>40</v>
      </c>
      <c r="B51" s="78">
        <v>51</v>
      </c>
      <c r="C51" s="34" t="str">
        <f>IF(B51=0," ",VLOOKUP(B51,[1]Женщины!B$1:H$65536,2,FALSE))</f>
        <v>Сухобокова Анастасия</v>
      </c>
      <c r="D51" s="35" t="str">
        <f>IF(B51=0," ",VLOOKUP($B51,[1]Женщины!$B$1:$H$65536,3,FALSE))</f>
        <v>04.12.1997</v>
      </c>
      <c r="E51" s="36" t="str">
        <f>IF(B51=0," ",IF(VLOOKUP($B51,[1]Женщины!$B$1:$H$65536,4,FALSE)=0," ",VLOOKUP($B51,[1]Женщины!$B$1:$H$65536,4,FALSE)))</f>
        <v>1р</v>
      </c>
      <c r="F51" s="34" t="str">
        <f>IF(B51=0," ",VLOOKUP($B51,[1]Женщины!$B$1:$H$65536,5,FALSE))</f>
        <v>Сахалинская</v>
      </c>
      <c r="G51" s="81" t="str">
        <f>IF(B51=0," ",VLOOKUP($B51,[1]Женщины!$B$1:$H$65536,6,FALSE))</f>
        <v>Южно-Сахалинск, СахГУ</v>
      </c>
      <c r="H51" s="40">
        <v>3.2939814814814816E-4</v>
      </c>
      <c r="I51" s="29"/>
      <c r="J51" s="46" t="str">
        <f>IF(H51=0," ",IF(H51&lt;=[1]Разряды!$D$31,[1]Разряды!$D$3,IF(H51&lt;=[1]Разряды!$E$31,[1]Разряды!$E$3,IF(H51&lt;=[1]Разряды!$F$31,[1]Разряды!$F$3,IF(H51&lt;=[1]Разряды!$G$31,[1]Разряды!$G$3,IF(H51&lt;=[1]Разряды!$H$31,[1]Разряды!$H$3,IF(H51&lt;=[1]Разряды!$I$31,[1]Разряды!$I$3,IF(H51&lt;=[1]Разряды!$J$31,[1]Разряды!$J$3,"б/р"))))))))</f>
        <v>2р</v>
      </c>
      <c r="K51" s="37">
        <v>1</v>
      </c>
      <c r="L51" s="34" t="str">
        <f>IF(B51=0," ",VLOOKUP($B51,[1]Женщины!$B$1:$H$65536,7,FALSE))</f>
        <v>Быкова Т.Ф., Мацуев Е.В.</v>
      </c>
    </row>
    <row r="52" spans="1:12" x14ac:dyDescent="0.25">
      <c r="A52" s="30">
        <v>40</v>
      </c>
      <c r="B52" s="78">
        <v>37</v>
      </c>
      <c r="C52" s="26" t="str">
        <f>IF(B52=0," ",VLOOKUP(B52,[1]Женщины!B$1:H$65536,2,FALSE))</f>
        <v>Денисюк Алина</v>
      </c>
      <c r="D52" s="27" t="str">
        <f>IF(B52=0," ",VLOOKUP($B52,[1]Женщины!$B$1:$H$65536,3,FALSE))</f>
        <v>15.11.1994</v>
      </c>
      <c r="E52" s="25" t="str">
        <f>IF(B52=0," ",IF(VLOOKUP($B52,[1]Женщины!$B$1:$H$65536,4,FALSE)=0," ",VLOOKUP($B52,[1]Женщины!$B$1:$H$65536,4,FALSE)))</f>
        <v>1р</v>
      </c>
      <c r="F52" s="26" t="str">
        <f>IF(B52=0," ",VLOOKUP($B52,[1]Женщины!$B$1:$H$65536,5,FALSE))</f>
        <v>Самарская</v>
      </c>
      <c r="G52" s="26" t="str">
        <f>IF(B52=0," ",VLOOKUP($B52,[1]Женщины!$B$1:$H$65536,6,FALSE))</f>
        <v>Самара, СУ им. Королёва С.П.</v>
      </c>
      <c r="H52" s="28">
        <v>3.2939814814814816E-4</v>
      </c>
      <c r="I52" s="160"/>
      <c r="J52" s="30" t="str">
        <f>IF(H52=0," ",IF(H52&lt;=[1]Разряды!$D$31,[1]Разряды!$D$3,IF(H52&lt;=[1]Разряды!$E$31,[1]Разряды!$E$3,IF(H52&lt;=[1]Разряды!$F$31,[1]Разряды!$F$3,IF(H52&lt;=[1]Разряды!$G$31,[1]Разряды!$G$3,IF(H52&lt;=[1]Разряды!$H$31,[1]Разряды!$H$3,IF(H52&lt;=[1]Разряды!$I$31,[1]Разряды!$I$3,IF(H52&lt;=[1]Разряды!$J$31,[1]Разряды!$J$3,"б/р"))))))))</f>
        <v>2р</v>
      </c>
      <c r="K52" s="33">
        <v>1</v>
      </c>
      <c r="L52" s="31" t="str">
        <f>IF(B52=0," ",VLOOKUP($B52,[1]Женщины!$B$1:$H$65536,7,FALSE))</f>
        <v>Кальбердин И.С., Лобачев В.С.</v>
      </c>
    </row>
    <row r="53" spans="1:12" x14ac:dyDescent="0.25">
      <c r="A53" s="30">
        <v>43</v>
      </c>
      <c r="B53" s="78">
        <v>294</v>
      </c>
      <c r="C53" s="34" t="str">
        <f>IF(B53=0," ",VLOOKUP(B53,[1]Женщины!B$1:H$65536,2,FALSE))</f>
        <v>Умарова Виктория</v>
      </c>
      <c r="D53" s="35" t="str">
        <f>IF(B53=0," ",VLOOKUP($B53,[1]Женщины!$B$1:$H$65536,3,FALSE))</f>
        <v>09.02.2000</v>
      </c>
      <c r="E53" s="36" t="str">
        <f>IF(B53=0," ",IF(VLOOKUP($B53,[1]Женщины!$B$1:$H$65536,4,FALSE)=0," ",VLOOKUP($B53,[1]Женщины!$B$1:$H$65536,4,FALSE)))</f>
        <v>1р</v>
      </c>
      <c r="F53" s="34" t="str">
        <f>IF(B53=0," ",VLOOKUP($B53,[1]Женщины!$B$1:$H$65536,5,FALSE))</f>
        <v xml:space="preserve">Пензенская </v>
      </c>
      <c r="G53" s="34" t="str">
        <f>IF(B53=0," ",VLOOKUP($B53,[1]Женщины!$B$1:$H$65536,6,FALSE))</f>
        <v xml:space="preserve">Пенза, ПензГТУ  </v>
      </c>
      <c r="H53" s="40">
        <v>3.295138888888889E-4</v>
      </c>
      <c r="I53" s="29"/>
      <c r="J53" s="46" t="str">
        <f>IF(H53=0," ",IF(H53&lt;=[1]Разряды!$D$31,[1]Разряды!$D$3,IF(H53&lt;=[1]Разряды!$E$31,[1]Разряды!$E$3,IF(H53&lt;=[1]Разряды!$F$31,[1]Разряды!$F$3,IF(H53&lt;=[1]Разряды!$G$31,[1]Разряды!$G$3,IF(H53&lt;=[1]Разряды!$H$31,[1]Разряды!$H$3,IF(H53&lt;=[1]Разряды!$I$31,[1]Разряды!$I$3,IF(H53&lt;=[1]Разряды!$J$31,[1]Разряды!$J$3,"б/р"))))))))</f>
        <v>2р</v>
      </c>
      <c r="K53" s="37">
        <v>1</v>
      </c>
      <c r="L53" s="34" t="str">
        <f>IF(B53=0," ",VLOOKUP($B53,[1]Женщины!$B$1:$H$65536,7,FALSE))</f>
        <v>Гарынов А.А.</v>
      </c>
    </row>
    <row r="54" spans="1:12" x14ac:dyDescent="0.25">
      <c r="A54" s="30">
        <v>44</v>
      </c>
      <c r="B54" s="78">
        <v>88</v>
      </c>
      <c r="C54" s="34" t="str">
        <f>IF(B54=0," ",VLOOKUP(B54,[1]Женщины!B$1:H$65536,2,FALSE))</f>
        <v>Кудряшова Мария</v>
      </c>
      <c r="D54" s="35" t="str">
        <f>IF(B54=0," ",VLOOKUP($B54,[1]Женщины!$B$1:$H$65536,3,FALSE))</f>
        <v>15.03.1997</v>
      </c>
      <c r="E54" s="36" t="str">
        <f>IF(B54=0," ",IF(VLOOKUP($B54,[1]Женщины!$B$1:$H$65536,4,FALSE)=0," ",VLOOKUP($B54,[1]Женщины!$B$1:$H$65536,4,FALSE)))</f>
        <v>2р</v>
      </c>
      <c r="F54" s="34" t="str">
        <f>IF(B54=0," ",VLOOKUP($B54,[1]Женщины!$B$1:$H$65536,5,FALSE))</f>
        <v>Костромская</v>
      </c>
      <c r="G54" s="34" t="str">
        <f>IF(B54=0," ",VLOOKUP($B54,[1]Женщины!$B$1:$H$65536,6,FALSE))</f>
        <v>Кострома, КГУ</v>
      </c>
      <c r="H54" s="40">
        <v>3.2986111111111107E-4</v>
      </c>
      <c r="I54" s="29"/>
      <c r="J54" s="46" t="str">
        <f>IF(H54=0," ",IF(H54&lt;=[1]Разряды!$D$31,[1]Разряды!$D$3,IF(H54&lt;=[1]Разряды!$E$31,[1]Разряды!$E$3,IF(H54&lt;=[1]Разряды!$F$31,[1]Разряды!$F$3,IF(H54&lt;=[1]Разряды!$G$31,[1]Разряды!$G$3,IF(H54&lt;=[1]Разряды!$H$31,[1]Разряды!$H$3,IF(H54&lt;=[1]Разряды!$I$31,[1]Разряды!$I$3,IF(H54&lt;=[1]Разряды!$J$31,[1]Разряды!$J$3,"б/р"))))))))</f>
        <v>2р</v>
      </c>
      <c r="K54" s="37">
        <v>1</v>
      </c>
      <c r="L54" s="34" t="str">
        <f>IF(B54=0," ",VLOOKUP($B54,[1]Женщины!$B$1:$H$65536,7,FALSE))</f>
        <v>Павлов Е.А.</v>
      </c>
    </row>
    <row r="55" spans="1:12" x14ac:dyDescent="0.25">
      <c r="A55" s="30">
        <v>45</v>
      </c>
      <c r="B55" s="78">
        <v>285</v>
      </c>
      <c r="C55" s="34" t="str">
        <f>IF(B55=0," ",VLOOKUP(B55,[1]Женщины!B$1:H$65536,2,FALSE))</f>
        <v>Петрова Олеся</v>
      </c>
      <c r="D55" s="35" t="str">
        <f>IF(B55=0," ",VLOOKUP($B55,[1]Женщины!$B$1:$H$65536,3,FALSE))</f>
        <v>20.03.1992</v>
      </c>
      <c r="E55" s="36" t="str">
        <f>IF(B55=0," ",IF(VLOOKUP($B55,[1]Женщины!$B$1:$H$65536,4,FALSE)=0," ",VLOOKUP($B55,[1]Женщины!$B$1:$H$65536,4,FALSE)))</f>
        <v>1р</v>
      </c>
      <c r="F55" s="34" t="str">
        <f>IF(B55=0," ",VLOOKUP($B55,[1]Женщины!$B$1:$H$65536,5,FALSE))</f>
        <v>Ярославская</v>
      </c>
      <c r="G55" s="38" t="str">
        <f>IF(B55=0," ",VLOOKUP($B55,[1]Женщины!$B$1:$H$65536,6,FALSE))</f>
        <v>Ярославль,ЯГТУ</v>
      </c>
      <c r="H55" s="40">
        <v>3.3344907407407406E-4</v>
      </c>
      <c r="I55" s="28"/>
      <c r="J55" s="46" t="str">
        <f>IF(H55=0," ",IF(H55&lt;=[1]Разряды!$D$31,[1]Разряды!$D$3,IF(H55&lt;=[1]Разряды!$E$31,[1]Разряды!$E$3,IF(H55&lt;=[1]Разряды!$F$31,[1]Разряды!$F$3,IF(H55&lt;=[1]Разряды!$G$31,[1]Разряды!$G$3,IF(H55&lt;=[1]Разряды!$H$31,[1]Разряды!$H$3,IF(H55&lt;=[1]Разряды!$I$31,[1]Разряды!$I$3,IF(H55&lt;=[1]Разряды!$J$31,[1]Разряды!$J$3,"б/р"))))))))</f>
        <v>3р</v>
      </c>
      <c r="K55" s="45" t="s">
        <v>25</v>
      </c>
      <c r="L55" s="34" t="str">
        <f>IF(B55=0," ",VLOOKUP($B55,[1]Женщины!$B$1:$H$65536,7,FALSE))</f>
        <v>Клейменов А.Н.</v>
      </c>
    </row>
    <row r="56" spans="1:12" x14ac:dyDescent="0.25">
      <c r="A56" s="30">
        <v>46</v>
      </c>
      <c r="B56" s="78">
        <v>6</v>
      </c>
      <c r="C56" s="34" t="str">
        <f>IF(B56=0," ",VLOOKUP(B56,[1]Женщины!B$1:H$65536,2,FALSE))</f>
        <v>Шамова Дарья</v>
      </c>
      <c r="D56" s="35" t="str">
        <f>IF(B56=0," ",VLOOKUP($B56,[1]Женщины!$B$1:$H$65536,3,FALSE))</f>
        <v>04.12.1995</v>
      </c>
      <c r="E56" s="36" t="str">
        <f>IF(B56=0," ",IF(VLOOKUP($B56,[1]Женщины!$B$1:$H$65536,4,FALSE)=0," ",VLOOKUP($B56,[1]Женщины!$B$1:$H$65536,4,FALSE)))</f>
        <v>1р</v>
      </c>
      <c r="F56" s="34" t="str">
        <f>IF(B56=0," ",VLOOKUP($B56,[1]Женщины!$B$1:$H$65536,5,FALSE))</f>
        <v>Республика Марий Эл</v>
      </c>
      <c r="G56" s="34" t="str">
        <f>IF(B56=0," ",VLOOKUP($B56,[1]Женщины!$B$1:$H$65536,6,FALSE))</f>
        <v>Йошкар-Ола, ПГТУ</v>
      </c>
      <c r="H56" s="28">
        <v>3.3634259259259256E-4</v>
      </c>
      <c r="I56" s="160"/>
      <c r="J56" s="46" t="str">
        <f>IF(H56=0," ",IF(H56&lt;=[1]Разряды!$D$31,[1]Разряды!$D$3,IF(H56&lt;=[1]Разряды!$E$31,[1]Разряды!$E$3,IF(H56&lt;=[1]Разряды!$F$31,[1]Разряды!$F$3,IF(H56&lt;=[1]Разряды!$G$31,[1]Разряды!$G$3,IF(H56&lt;=[1]Разряды!$H$31,[1]Разряды!$H$3,IF(H56&lt;=[1]Разряды!$I$31,[1]Разряды!$I$3,IF(H56&lt;=[1]Разряды!$J$31,[1]Разряды!$J$3,"б/р"))))))))</f>
        <v>3р</v>
      </c>
      <c r="K56" s="37">
        <v>0</v>
      </c>
      <c r="L56" s="34" t="str">
        <f>IF(B56=0," ",VLOOKUP($B56,[1]Женщины!$B$1:$H$65536,7,FALSE))</f>
        <v>Соколов В.Г.</v>
      </c>
    </row>
    <row r="57" spans="1:12" x14ac:dyDescent="0.25">
      <c r="A57" s="30">
        <v>47</v>
      </c>
      <c r="B57" s="78">
        <v>3</v>
      </c>
      <c r="C57" s="34" t="str">
        <f>IF(B57=0," ",VLOOKUP(B57,[1]Женщины!B$1:H$65536,2,FALSE))</f>
        <v>Бусыгина Лада</v>
      </c>
      <c r="D57" s="35" t="str">
        <f>IF(B57=0," ",VLOOKUP($B57,[1]Женщины!$B$1:$H$65536,3,FALSE))</f>
        <v>24.12.1991</v>
      </c>
      <c r="E57" s="36" t="str">
        <f>IF(B57=0," ",IF(VLOOKUP($B57,[1]Женщины!$B$1:$H$65536,4,FALSE)=0," ",VLOOKUP($B57,[1]Женщины!$B$1:$H$65536,4,FALSE)))</f>
        <v>1р</v>
      </c>
      <c r="F57" s="38" t="str">
        <f>IF(B57=0," ",VLOOKUP($B57,[1]Женщины!$B$1:$H$65536,5,FALSE))</f>
        <v>Республика Марий Эл</v>
      </c>
      <c r="G57" s="34" t="str">
        <f>IF(B57=0," ",VLOOKUP($B57,[1]Женщины!$B$1:$H$65536,6,FALSE))</f>
        <v>Йошкар-Ола, ПГТУ</v>
      </c>
      <c r="H57" s="40">
        <v>3.381944444444444E-4</v>
      </c>
      <c r="I57" s="40"/>
      <c r="J57" s="46" t="str">
        <f>IF(H57=0," ",IF(H57&lt;=[1]Разряды!$D$31,[1]Разряды!$D$3,IF(H57&lt;=[1]Разряды!$E$31,[1]Разряды!$E$3,IF(H57&lt;=[1]Разряды!$F$31,[1]Разряды!$F$3,IF(H57&lt;=[1]Разряды!$G$31,[1]Разряды!$G$3,IF(H57&lt;=[1]Разряды!$H$31,[1]Разряды!$H$3,IF(H57&lt;=[1]Разряды!$I$31,[1]Разряды!$I$3,IF(H57&lt;=[1]Разряды!$J$31,[1]Разряды!$J$3,"б/р"))))))))</f>
        <v>3р</v>
      </c>
      <c r="K57" s="45">
        <v>0</v>
      </c>
      <c r="L57" s="34" t="str">
        <f>IF(B57=0," ",VLOOKUP($B57,[1]Женщины!$B$1:$H$65536,7,FALSE))</f>
        <v>Соколов В.Г.</v>
      </c>
    </row>
    <row r="58" spans="1:12" x14ac:dyDescent="0.25">
      <c r="A58" s="30">
        <v>48</v>
      </c>
      <c r="B58" s="78">
        <v>291</v>
      </c>
      <c r="C58" s="34" t="str">
        <f>IF(B58=0," ",VLOOKUP(B58,[1]Женщины!B$1:H$65536,2,FALSE))</f>
        <v>Кузнецова Дарья</v>
      </c>
      <c r="D58" s="35" t="str">
        <f>IF(B58=0," ",VLOOKUP($B58,[1]Женщины!$B$1:$H$65536,3,FALSE))</f>
        <v>13.10.1997</v>
      </c>
      <c r="E58" s="36" t="str">
        <f>IF(B58=0," ",IF(VLOOKUP($B58,[1]Женщины!$B$1:$H$65536,4,FALSE)=0," ",VLOOKUP($B58,[1]Женщины!$B$1:$H$65536,4,FALSE)))</f>
        <v>2р</v>
      </c>
      <c r="F58" s="34" t="str">
        <f>IF(B58=0," ",VLOOKUP($B58,[1]Женщины!$B$1:$H$65536,5,FALSE))</f>
        <v xml:space="preserve">Пензенская </v>
      </c>
      <c r="G58" s="34" t="str">
        <f>IF(B58=0," ",VLOOKUP($B58,[1]Женщины!$B$1:$H$65536,6,FALSE))</f>
        <v xml:space="preserve">Пенза, ПензГТУ  </v>
      </c>
      <c r="H58" s="28">
        <v>3.3877314814814816E-4</v>
      </c>
      <c r="I58" s="29"/>
      <c r="J58" s="46" t="str">
        <f>IF(H58=0," ",IF(H58&lt;=[1]Разряды!$D$31,[1]Разряды!$D$3,IF(H58&lt;=[1]Разряды!$E$31,[1]Разряды!$E$3,IF(H58&lt;=[1]Разряды!$F$31,[1]Разряды!$F$3,IF(H58&lt;=[1]Разряды!$G$31,[1]Разряды!$G$3,IF(H58&lt;=[1]Разряды!$H$31,[1]Разряды!$H$3,IF(H58&lt;=[1]Разряды!$I$31,[1]Разряды!$I$3,IF(H58&lt;=[1]Разряды!$J$31,[1]Разряды!$J$3,"б/р"))))))))</f>
        <v>3р</v>
      </c>
      <c r="K58" s="37">
        <v>0</v>
      </c>
      <c r="L58" s="34" t="str">
        <f>IF(B58=0," ",VLOOKUP($B58,[1]Женщины!$B$1:$H$65536,7,FALSE))</f>
        <v>Болгов Л.В.</v>
      </c>
    </row>
    <row r="59" spans="1:12" x14ac:dyDescent="0.25">
      <c r="A59" s="30">
        <v>49</v>
      </c>
      <c r="B59" s="78">
        <v>206</v>
      </c>
      <c r="C59" s="34" t="str">
        <f>IF(B59=0," ",VLOOKUP(B59,[1]Женщины!B$1:H$65536,2,FALSE))</f>
        <v>Амирова Элина</v>
      </c>
      <c r="D59" s="35" t="str">
        <f>IF(B59=0," ",VLOOKUP($B59,[1]Женщины!$B$1:$H$65536,3,FALSE))</f>
        <v>27.05.1997</v>
      </c>
      <c r="E59" s="36" t="str">
        <f>IF(B59=0," ",IF(VLOOKUP($B59,[1]Женщины!$B$1:$H$65536,4,FALSE)=0," ",VLOOKUP($B59,[1]Женщины!$B$1:$H$65536,4,FALSE)))</f>
        <v>2р</v>
      </c>
      <c r="F59" s="34" t="str">
        <f>IF(B59=0," ",VLOOKUP($B59,[1]Женщины!$B$1:$H$65536,5,FALSE))</f>
        <v>Ярославская</v>
      </c>
      <c r="G59" s="34" t="str">
        <f>IF(B59=0," ",VLOOKUP($B59,[1]Женщины!$B$1:$H$65536,6,FALSE))</f>
        <v xml:space="preserve">Ярославль, ЯрГУ им. П.Г. Демидова </v>
      </c>
      <c r="H59" s="28">
        <v>3.3900462962962964E-4</v>
      </c>
      <c r="I59" s="29"/>
      <c r="J59" s="46" t="str">
        <f>IF(H59=0," ",IF(H59&lt;=[1]Разряды!$D$31,[1]Разряды!$D$3,IF(H59&lt;=[1]Разряды!$E$31,[1]Разряды!$E$3,IF(H59&lt;=[1]Разряды!$F$31,[1]Разряды!$F$3,IF(H59&lt;=[1]Разряды!$G$31,[1]Разряды!$G$3,IF(H59&lt;=[1]Разряды!$H$31,[1]Разряды!$H$3,IF(H59&lt;=[1]Разряды!$I$31,[1]Разряды!$I$3,IF(H59&lt;=[1]Разряды!$J$31,[1]Разряды!$J$3,"б/р"))))))))</f>
        <v>3р</v>
      </c>
      <c r="K59" s="37">
        <v>0</v>
      </c>
      <c r="L59" s="34" t="str">
        <f>IF(B59=0," ",VLOOKUP($B59,[1]Женщины!$B$1:$H$65536,7,FALSE))</f>
        <v>Станкевич В.А.</v>
      </c>
    </row>
    <row r="60" spans="1:12" x14ac:dyDescent="0.25">
      <c r="A60" s="30">
        <v>50</v>
      </c>
      <c r="B60" s="78">
        <v>143</v>
      </c>
      <c r="C60" s="34" t="str">
        <f>IF(B60=0," ",VLOOKUP(B60,[1]Женщины!B$1:H$65536,2,FALSE))</f>
        <v>Конакбиева Айдан</v>
      </c>
      <c r="D60" s="35" t="str">
        <f>IF(B60=0," ",VLOOKUP($B60,[1]Женщины!$B$1:$H$65536,3,FALSE))</f>
        <v>04.07.1998</v>
      </c>
      <c r="E60" s="36" t="str">
        <f>IF(B60=0," ",IF(VLOOKUP($B60,[1]Женщины!$B$1:$H$65536,4,FALSE)=0," ",VLOOKUP($B60,[1]Женщины!$B$1:$H$65536,4,FALSE)))</f>
        <v>1р</v>
      </c>
      <c r="F60" s="34" t="str">
        <f>IF(B60=0," ",VLOOKUP($B60,[1]Женщины!$B$1:$H$65536,5,FALSE))</f>
        <v>Республика Дагестан</v>
      </c>
      <c r="G60" s="34" t="str">
        <f>IF(B60=0," ",VLOOKUP($B60,[1]Женщины!$B$1:$H$65536,6,FALSE))</f>
        <v xml:space="preserve">Махачкала, ДГУ </v>
      </c>
      <c r="H60" s="40">
        <v>3.4085648148148148E-4</v>
      </c>
      <c r="I60" s="28"/>
      <c r="J60" s="46" t="str">
        <f>IF(H60=0," ",IF(H60&lt;=[1]Разряды!$D$31,[1]Разряды!$D$3,IF(H60&lt;=[1]Разряды!$E$31,[1]Разряды!$E$3,IF(H60&lt;=[1]Разряды!$F$31,[1]Разряды!$F$3,IF(H60&lt;=[1]Разряды!$G$31,[1]Разряды!$G$3,IF(H60&lt;=[1]Разряды!$H$31,[1]Разряды!$H$3,IF(H60&lt;=[1]Разряды!$I$31,[1]Разряды!$I$3,IF(H60&lt;=[1]Разряды!$J$31,[1]Разряды!$J$3,"б/р"))))))))</f>
        <v>3р</v>
      </c>
      <c r="K60" s="37">
        <v>0</v>
      </c>
      <c r="L60" s="34" t="str">
        <f>IF(B60=0," ",VLOOKUP($B60,[1]Женщины!$B$1:$H$65536,7,FALSE))</f>
        <v>Гвиниашвили А.Н.</v>
      </c>
    </row>
    <row r="61" spans="1:12" x14ac:dyDescent="0.25">
      <c r="A61" s="30">
        <v>51</v>
      </c>
      <c r="B61" s="78">
        <v>203</v>
      </c>
      <c r="C61" s="34" t="str">
        <f>IF(B61=0," ",VLOOKUP(B61,[1]Женщины!B$1:H$65536,2,FALSE))</f>
        <v>Залетова Юлия</v>
      </c>
      <c r="D61" s="35" t="str">
        <f>IF(B61=0," ",VLOOKUP($B61,[1]Женщины!$B$1:$H$65536,3,FALSE))</f>
        <v>28.01.1997</v>
      </c>
      <c r="E61" s="36" t="str">
        <f>IF(B61=0," ",IF(VLOOKUP($B61,[1]Женщины!$B$1:$H$65536,4,FALSE)=0," ",VLOOKUP($B61,[1]Женщины!$B$1:$H$65536,4,FALSE)))</f>
        <v>2р</v>
      </c>
      <c r="F61" s="34" t="str">
        <f>IF(B61=0," ",VLOOKUP($B61,[1]Женщины!$B$1:$H$65536,5,FALSE))</f>
        <v>Ярославская</v>
      </c>
      <c r="G61" s="34" t="str">
        <f>IF(B61=0," ",VLOOKUP($B61,[1]Женщины!$B$1:$H$65536,6,FALSE))</f>
        <v xml:space="preserve">Ярославль, ЯрГУ им. П.Г. Демидова </v>
      </c>
      <c r="H61" s="40">
        <v>3.4236111111111115E-4</v>
      </c>
      <c r="I61" s="29"/>
      <c r="J61" s="46" t="str">
        <f>IF(H61=0," ",IF(H61&lt;=[1]Разряды!$D$31,[1]Разряды!$D$3,IF(H61&lt;=[1]Разряды!$E$31,[1]Разряды!$E$3,IF(H61&lt;=[1]Разряды!$F$31,[1]Разряды!$F$3,IF(H61&lt;=[1]Разряды!$G$31,[1]Разряды!$G$3,IF(H61&lt;=[1]Разряды!$H$31,[1]Разряды!$H$3,IF(H61&lt;=[1]Разряды!$I$31,[1]Разряды!$I$3,IF(H61&lt;=[1]Разряды!$J$31,[1]Разряды!$J$3,"б/р"))))))))</f>
        <v>3р</v>
      </c>
      <c r="K61" s="37">
        <v>0</v>
      </c>
      <c r="L61" s="38" t="str">
        <f>IF(B61=0," ",VLOOKUP($B61,[1]Женщины!$B$1:$H$65536,7,FALSE))</f>
        <v>Станкевич В.А.</v>
      </c>
    </row>
    <row r="62" spans="1:12" x14ac:dyDescent="0.25">
      <c r="A62" s="30">
        <v>52</v>
      </c>
      <c r="B62" s="78">
        <v>290</v>
      </c>
      <c r="C62" s="34" t="str">
        <f>IF(B62=0," ",VLOOKUP(B62,[1]Женщины!B$1:H$65536,2,FALSE))</f>
        <v>Грунюшкина Татьяна</v>
      </c>
      <c r="D62" s="35" t="str">
        <f>IF(B62=0," ",VLOOKUP($B62,[1]Женщины!$B$1:$H$65536,3,FALSE))</f>
        <v>27.03.1997</v>
      </c>
      <c r="E62" s="36" t="str">
        <f>IF(B62=0," ",IF(VLOOKUP($B62,[1]Женщины!$B$1:$H$65536,4,FALSE)=0," ",VLOOKUP($B62,[1]Женщины!$B$1:$H$65536,4,FALSE)))</f>
        <v>2р</v>
      </c>
      <c r="F62" s="34" t="str">
        <f>IF(B62=0," ",VLOOKUP($B62,[1]Женщины!$B$1:$H$65536,5,FALSE))</f>
        <v xml:space="preserve">Пензенская </v>
      </c>
      <c r="G62" s="34" t="str">
        <f>IF(B62=0," ",VLOOKUP($B62,[1]Женщины!$B$1:$H$65536,6,FALSE))</f>
        <v xml:space="preserve">Пенза, ПензГТУ  </v>
      </c>
      <c r="H62" s="40">
        <v>3.4618055555555552E-4</v>
      </c>
      <c r="I62" s="28"/>
      <c r="J62" s="46" t="str">
        <f>IF(H62=0," ",IF(H62&lt;=[1]Разряды!$D$31,[1]Разряды!$D$3,IF(H62&lt;=[1]Разряды!$E$31,[1]Разряды!$E$3,IF(H62&lt;=[1]Разряды!$F$31,[1]Разряды!$F$3,IF(H62&lt;=[1]Разряды!$G$31,[1]Разряды!$G$3,IF(H62&lt;=[1]Разряды!$H$31,[1]Разряды!$H$3,IF(H62&lt;=[1]Разряды!$I$31,[1]Разряды!$I$3,IF(H62&lt;=[1]Разряды!$J$31,[1]Разряды!$J$3,"б/р"))))))))</f>
        <v>3р</v>
      </c>
      <c r="K62" s="37">
        <v>0</v>
      </c>
      <c r="L62" s="34" t="str">
        <f>IF(B62=0," ",VLOOKUP($B62,[1]Женщины!$B$1:$H$65536,7,FALSE))</f>
        <v>Болгов Л.В.</v>
      </c>
    </row>
    <row r="63" spans="1:12" x14ac:dyDescent="0.25">
      <c r="A63" s="30">
        <v>53</v>
      </c>
      <c r="B63" s="78">
        <v>208</v>
      </c>
      <c r="C63" s="34" t="str">
        <f>IF(B63=0," ",VLOOKUP(B63,[1]Женщины!B$1:H$65536,2,FALSE))</f>
        <v>Григорова Наталья</v>
      </c>
      <c r="D63" s="35" t="str">
        <f>IF(B63=0," ",VLOOKUP($B63,[1]Женщины!$B$1:$H$65536,3,FALSE))</f>
        <v>12.08.1996</v>
      </c>
      <c r="E63" s="36" t="str">
        <f>IF(B63=0," ",IF(VLOOKUP($B63,[1]Женщины!$B$1:$H$65536,4,FALSE)=0," ",VLOOKUP($B63,[1]Женщины!$B$1:$H$65536,4,FALSE)))</f>
        <v>2р</v>
      </c>
      <c r="F63" s="34" t="str">
        <f>IF(B63=0," ",VLOOKUP($B63,[1]Женщины!$B$1:$H$65536,5,FALSE))</f>
        <v>Ярославская</v>
      </c>
      <c r="G63" s="34" t="str">
        <f>IF(B63=0," ",VLOOKUP($B63,[1]Женщины!$B$1:$H$65536,6,FALSE))</f>
        <v xml:space="preserve">Ярославль, ЯрГУ им. П.Г. Демидова </v>
      </c>
      <c r="H63" s="40">
        <v>3.6493055555555557E-4</v>
      </c>
      <c r="I63" s="29"/>
      <c r="J63" s="46" t="str">
        <f>IF(H63=0," ",IF(H63&lt;=[1]Разряды!$D$31,[1]Разряды!$D$3,IF(H63&lt;=[1]Разряды!$E$31,[1]Разряды!$E$3,IF(H63&lt;=[1]Разряды!$F$31,[1]Разряды!$F$3,IF(H63&lt;=[1]Разряды!$G$31,[1]Разряды!$G$3,IF(H63&lt;=[1]Разряды!$H$31,[1]Разряды!$H$3,IF(H63&lt;=[1]Разряды!$I$31,[1]Разряды!$I$3,IF(H63&lt;=[1]Разряды!$J$31,[1]Разряды!$J$3,"б/р"))))))))</f>
        <v>1юр</v>
      </c>
      <c r="K63" s="45">
        <v>0</v>
      </c>
      <c r="L63" s="34" t="str">
        <f>IF(B63=0," ",VLOOKUP($B63,[1]Женщины!$B$1:$H$65536,7,FALSE))</f>
        <v>Станкевич В.А.</v>
      </c>
    </row>
    <row r="64" spans="1:12" x14ac:dyDescent="0.25">
      <c r="A64" s="30"/>
      <c r="B64" s="78">
        <v>123</v>
      </c>
      <c r="C64" s="34" t="str">
        <f>IF(B64=0," ",VLOOKUP(B64,[1]Женщины!B$1:H$65536,2,FALSE))</f>
        <v>Климова Алена</v>
      </c>
      <c r="D64" s="35" t="str">
        <f>IF(B64=0," ",VLOOKUP($B64,[1]Женщины!$B$1:$H$65536,3,FALSE))</f>
        <v>10.12.1997</v>
      </c>
      <c r="E64" s="36" t="str">
        <f>IF(B64=0," ",IF(VLOOKUP($B64,[1]Женщины!$B$1:$H$65536,4,FALSE)=0," ",VLOOKUP($B64,[1]Женщины!$B$1:$H$65536,4,FALSE)))</f>
        <v>1р</v>
      </c>
      <c r="F64" s="38" t="str">
        <f>IF(B64=0," ",VLOOKUP($B64,[1]Женщины!$B$1:$H$65536,5,FALSE))</f>
        <v>Тамбовская</v>
      </c>
      <c r="G64" s="34" t="str">
        <f>IF(B64=0," ",VLOOKUP($B64,[1]Женщины!$B$1:$H$65536,6,FALSE))</f>
        <v xml:space="preserve">Тамбов, ТГУ им. Г.Р. Державина </v>
      </c>
      <c r="H64" s="160" t="s">
        <v>101</v>
      </c>
      <c r="I64" s="28"/>
      <c r="J64" s="46"/>
      <c r="K64" s="37">
        <v>0</v>
      </c>
      <c r="L64" s="34" t="str">
        <f>IF(B64=0," ",VLOOKUP($B64,[1]Женщины!$B$1:$H$65536,7,FALSE))</f>
        <v>Солтан М.В.</v>
      </c>
    </row>
    <row r="65" spans="1:12" x14ac:dyDescent="0.25">
      <c r="A65" s="30"/>
      <c r="B65" s="78">
        <v>105</v>
      </c>
      <c r="C65" s="34" t="str">
        <f>IF(B65=0," ",VLOOKUP(B65,[1]Женщины!B$1:H$65536,2,FALSE))</f>
        <v>Малышева Анна</v>
      </c>
      <c r="D65" s="35" t="str">
        <f>IF(B65=0," ",VLOOKUP($B65,[1]Женщины!$B$1:$H$65536,3,FALSE))</f>
        <v>25.06.1996</v>
      </c>
      <c r="E65" s="36" t="str">
        <f>IF(B65=0," ",IF(VLOOKUP($B65,[1]Женщины!$B$1:$H$65536,4,FALSE)=0," ",VLOOKUP($B65,[1]Женщины!$B$1:$H$65536,4,FALSE)))</f>
        <v>МС</v>
      </c>
      <c r="F65" s="34" t="str">
        <f>IF(B65=0," ",VLOOKUP($B65,[1]Женщины!$B$1:$H$65536,5,FALSE))</f>
        <v>Московская</v>
      </c>
      <c r="G65" s="34" t="str">
        <f>IF(B65=0," ",VLOOKUP($B65,[1]Женщины!$B$1:$H$65536,6,FALSE))</f>
        <v>Малаховка, МГАФК</v>
      </c>
      <c r="H65" s="287" t="s">
        <v>102</v>
      </c>
      <c r="I65" s="29"/>
      <c r="J65" s="46"/>
      <c r="K65" s="37">
        <v>0</v>
      </c>
      <c r="L65" s="38" t="str">
        <f>IF(B65=0," ",VLOOKUP($B65,[1]Женщины!$B$1:$H$65536,7,FALSE))</f>
        <v>Филатова М.И., Филатова Е.А.</v>
      </c>
    </row>
    <row r="66" spans="1:12" x14ac:dyDescent="0.25">
      <c r="A66" s="30"/>
      <c r="B66" s="78">
        <v>167</v>
      </c>
      <c r="C66" s="34" t="str">
        <f>IF(B66=0," ",VLOOKUP(B66,[1]Женщины!B$1:H$65536,2,FALSE))</f>
        <v>Малькова Анна</v>
      </c>
      <c r="D66" s="35" t="str">
        <f>IF(B66=0," ",VLOOKUP($B66,[1]Женщины!$B$1:$H$65536,3,FALSE))</f>
        <v>27.12.1995</v>
      </c>
      <c r="E66" s="36" t="str">
        <f>IF(B66=0," ",IF(VLOOKUP($B66,[1]Женщины!$B$1:$H$65536,4,FALSE)=0," ",VLOOKUP($B66,[1]Женщины!$B$1:$H$65536,4,FALSE)))</f>
        <v>1р</v>
      </c>
      <c r="F66" s="34" t="str">
        <f>IF(B66=0," ",VLOOKUP($B66,[1]Женщины!$B$1:$H$65536,5,FALSE))</f>
        <v>Ивановская</v>
      </c>
      <c r="G66" s="34" t="str">
        <f>IF(B66=0," ",VLOOKUP($B66,[1]Женщины!$B$1:$H$65536,6,FALSE))</f>
        <v>Шуя, ШФ ИвГУ</v>
      </c>
      <c r="H66" s="173" t="s">
        <v>84</v>
      </c>
      <c r="I66" s="29"/>
      <c r="J66" s="46"/>
      <c r="K66" s="37">
        <v>0</v>
      </c>
      <c r="L66" s="34" t="str">
        <f>IF(B66=0," ",VLOOKUP($B66,[1]Женщины!$B$1:$H$65536,7,FALSE))</f>
        <v>Кузнецов В.А.</v>
      </c>
    </row>
    <row r="67" spans="1:12" x14ac:dyDescent="0.25">
      <c r="A67" s="30"/>
      <c r="B67" s="78">
        <v>168</v>
      </c>
      <c r="C67" s="34" t="str">
        <f>IF(B67=0," ",VLOOKUP(B67,[1]Женщины!B$1:H$65536,2,FALSE))</f>
        <v>Гусева Любовь</v>
      </c>
      <c r="D67" s="35" t="str">
        <f>IF(B67=0," ",VLOOKUP($B67,[1]Женщины!$B$1:$H$65536,3,FALSE))</f>
        <v>27.08.1997</v>
      </c>
      <c r="E67" s="36" t="str">
        <f>IF(B67=0," ",IF(VLOOKUP($B67,[1]Женщины!$B$1:$H$65536,4,FALSE)=0," ",VLOOKUP($B67,[1]Женщины!$B$1:$H$65536,4,FALSE)))</f>
        <v>КМС</v>
      </c>
      <c r="F67" s="38" t="str">
        <f>IF(B67=0," ",VLOOKUP($B67,[1]Женщины!$B$1:$H$65536,5,FALSE))</f>
        <v>Ивановская</v>
      </c>
      <c r="G67" s="34" t="str">
        <f>IF(B67=0," ",VLOOKUP($B67,[1]Женщины!$B$1:$H$65536,6,FALSE))</f>
        <v>Шуя, ШФ ИвГУ</v>
      </c>
      <c r="H67" s="173" t="s">
        <v>84</v>
      </c>
      <c r="I67" s="29"/>
      <c r="J67" s="46"/>
      <c r="K67" s="37">
        <v>0</v>
      </c>
      <c r="L67" s="34" t="str">
        <f>IF(B67=0," ",VLOOKUP($B67,[1]Женщины!$B$1:$H$65536,7,FALSE))</f>
        <v>Герасимов А.В.</v>
      </c>
    </row>
    <row r="68" spans="1:12" x14ac:dyDescent="0.25">
      <c r="A68" s="30"/>
      <c r="B68" s="78">
        <v>134</v>
      </c>
      <c r="C68" s="34" t="str">
        <f>IF(B68=0," ",VLOOKUP(B68,[1]Женщины!B$1:H$65536,2,FALSE))</f>
        <v>Путилина Екатерина</v>
      </c>
      <c r="D68" s="35" t="str">
        <f>IF(B68=0," ",VLOOKUP($B68,[1]Женщины!$B$1:$H$65536,3,FALSE))</f>
        <v>28.07.1996</v>
      </c>
      <c r="E68" s="36" t="str">
        <f>IF(B68=0," ",IF(VLOOKUP($B68,[1]Женщины!$B$1:$H$65536,4,FALSE)=0," ",VLOOKUP($B68,[1]Женщины!$B$1:$H$65536,4,FALSE)))</f>
        <v>КМС</v>
      </c>
      <c r="F68" s="34" t="str">
        <f>IF(B68=0," ",VLOOKUP($B68,[1]Женщины!$B$1:$H$65536,5,FALSE))</f>
        <v xml:space="preserve">Белгородская </v>
      </c>
      <c r="G68" s="34" t="str">
        <f>IF(B68=0," ",VLOOKUP($B68,[1]Женщины!$B$1:$H$65536,6,FALSE))</f>
        <v>Белгород, НИУ "БелГУ"</v>
      </c>
      <c r="H68" s="173" t="s">
        <v>84</v>
      </c>
      <c r="I68" s="29"/>
      <c r="J68" s="46"/>
      <c r="K68" s="37">
        <v>0</v>
      </c>
      <c r="L68" s="38" t="str">
        <f>IF(B68=0," ",VLOOKUP($B68,[1]Женщины!$B$1:$H$65536,7,FALSE))</f>
        <v>Чуканов Д.В., Чуканова Е.К.</v>
      </c>
    </row>
    <row r="69" spans="1:12" ht="15.75" thickBot="1" x14ac:dyDescent="0.3">
      <c r="A69" s="50"/>
      <c r="B69" s="51"/>
      <c r="C69" s="52" t="str">
        <f>IF(B69=0," ",VLOOKUP(B69,[1]Женщины!B$1:H$65536,2,FALSE))</f>
        <v xml:space="preserve"> </v>
      </c>
      <c r="D69" s="77" t="str">
        <f>IF(B69=0," ",VLOOKUP($B69,[1]Женщины!$B$1:$H$65536,3,FALSE))</f>
        <v xml:space="preserve"> </v>
      </c>
      <c r="E69" s="54" t="str">
        <f>IF(B69=0," ",IF(VLOOKUP($B69,[1]Женщины!$B$1:$H$65536,4,FALSE)=0," ",VLOOKUP($B69,[1]Женщины!$B$1:$H$65536,4,FALSE)))</f>
        <v xml:space="preserve"> </v>
      </c>
      <c r="F69" s="52" t="str">
        <f>IF(B69=0," ",VLOOKUP($B69,[1]Женщины!$B$1:$H$65536,5,FALSE))</f>
        <v xml:space="preserve"> </v>
      </c>
      <c r="G69" s="52" t="str">
        <f>IF(B69=0," ",VLOOKUP($B69,[1]Женщины!$B$1:$H$65536,6,FALSE))</f>
        <v xml:space="preserve"> </v>
      </c>
      <c r="H69" s="76"/>
      <c r="I69" s="56"/>
      <c r="J69" s="57"/>
      <c r="K69" s="75"/>
      <c r="L69" s="52" t="str">
        <f>IF(B69=0," ",VLOOKUP($B69,[1]Женщины!$B$1:$H$65536,7,FALSE))</f>
        <v xml:space="preserve"> </v>
      </c>
    </row>
    <row r="70" spans="1:12" ht="15.75" thickTop="1" x14ac:dyDescent="0.25">
      <c r="A70" s="203"/>
      <c r="B70" s="58"/>
      <c r="C70" s="59"/>
      <c r="D70" s="73"/>
      <c r="E70" s="61"/>
      <c r="F70" s="59"/>
      <c r="G70" s="59"/>
      <c r="H70" s="74"/>
      <c r="I70" s="63"/>
      <c r="J70" s="64"/>
      <c r="K70" s="61"/>
      <c r="L70" s="59"/>
    </row>
    <row r="71" spans="1:12" x14ac:dyDescent="0.25">
      <c r="A71" s="203"/>
      <c r="B71" s="58"/>
      <c r="C71" s="59"/>
      <c r="D71" s="73"/>
      <c r="E71" s="61"/>
      <c r="F71" s="59"/>
      <c r="G71" s="59"/>
      <c r="H71" s="74"/>
      <c r="I71" s="63"/>
      <c r="J71" s="64"/>
      <c r="K71" s="61"/>
      <c r="L71" s="59"/>
    </row>
    <row r="72" spans="1:12" x14ac:dyDescent="0.25">
      <c r="B72" s="58"/>
      <c r="C72" s="59"/>
      <c r="D72" s="73"/>
      <c r="E72" s="61"/>
      <c r="F72" s="59"/>
      <c r="G72" s="59"/>
      <c r="H72" s="74"/>
      <c r="I72" s="63"/>
      <c r="J72" s="64"/>
      <c r="K72" s="61"/>
      <c r="L72" s="59"/>
    </row>
    <row r="73" spans="1:12" x14ac:dyDescent="0.25">
      <c r="A73" s="203"/>
      <c r="B73" s="58"/>
      <c r="C73" s="59"/>
      <c r="D73" s="73"/>
      <c r="E73" s="61"/>
      <c r="F73" s="59"/>
      <c r="G73" s="59"/>
      <c r="H73" s="74"/>
      <c r="I73" s="63"/>
      <c r="J73" s="64"/>
      <c r="K73" s="61"/>
      <c r="L73" s="59"/>
    </row>
    <row r="74" spans="1:12" ht="15.75" x14ac:dyDescent="0.25">
      <c r="A74" s="203"/>
      <c r="B74" s="154" t="s">
        <v>62</v>
      </c>
      <c r="D74" s="67"/>
      <c r="E74" s="67"/>
      <c r="F74" s="59" t="s">
        <v>60</v>
      </c>
      <c r="G74" s="69"/>
      <c r="H74" s="74"/>
      <c r="I74" s="63"/>
      <c r="J74" s="64"/>
      <c r="K74" s="61"/>
      <c r="L74" s="59"/>
    </row>
    <row r="75" spans="1:12" ht="15.75" x14ac:dyDescent="0.25">
      <c r="A75" s="203"/>
      <c r="D75" s="67"/>
      <c r="E75" s="67"/>
      <c r="F75" s="68"/>
      <c r="G75" s="69"/>
      <c r="H75" s="74"/>
      <c r="I75" s="63"/>
      <c r="J75" s="64"/>
      <c r="K75" s="61"/>
      <c r="L75" s="59"/>
    </row>
    <row r="76" spans="1:12" ht="15.75" x14ac:dyDescent="0.25">
      <c r="A76" s="203"/>
      <c r="D76" s="67"/>
      <c r="E76" s="67"/>
      <c r="F76" s="68"/>
      <c r="G76" s="69"/>
      <c r="H76" s="74"/>
      <c r="I76" s="63"/>
      <c r="J76" s="64"/>
      <c r="K76" s="61"/>
      <c r="L76" s="59"/>
    </row>
    <row r="77" spans="1:12" ht="15.75" x14ac:dyDescent="0.25">
      <c r="A77" s="203"/>
      <c r="B77" s="154" t="s">
        <v>63</v>
      </c>
      <c r="D77" s="67"/>
      <c r="E77" s="67"/>
      <c r="F77" s="59" t="s">
        <v>74</v>
      </c>
      <c r="G77" s="69"/>
      <c r="H77" s="74"/>
      <c r="I77" s="63"/>
      <c r="J77" s="64"/>
      <c r="K77" s="61"/>
      <c r="L77" s="59"/>
    </row>
    <row r="78" spans="1:12" x14ac:dyDescent="0.25">
      <c r="A78" s="203"/>
      <c r="B78" s="58"/>
      <c r="C78" s="59"/>
      <c r="D78" s="73"/>
      <c r="E78" s="61"/>
      <c r="F78" s="59"/>
      <c r="G78" s="59"/>
      <c r="H78" s="74"/>
      <c r="I78" s="63"/>
      <c r="J78" s="64"/>
      <c r="K78" s="61"/>
      <c r="L78" s="59"/>
    </row>
    <row r="79" spans="1:12" x14ac:dyDescent="0.25">
      <c r="A79" s="203"/>
      <c r="B79" s="58"/>
      <c r="C79" s="59"/>
      <c r="D79" s="73"/>
      <c r="E79" s="61"/>
      <c r="F79" s="59"/>
      <c r="G79" s="59"/>
      <c r="H79" s="74"/>
      <c r="I79" s="63"/>
      <c r="J79" s="64"/>
      <c r="K79" s="61"/>
      <c r="L79" s="59"/>
    </row>
    <row r="80" spans="1:12" x14ac:dyDescent="0.25">
      <c r="A80" s="203"/>
      <c r="B80" s="58"/>
      <c r="C80" s="59"/>
      <c r="D80" s="73"/>
      <c r="E80" s="61"/>
      <c r="F80" s="59"/>
      <c r="G80" s="59"/>
      <c r="H80" s="74"/>
      <c r="I80" s="63"/>
      <c r="J80" s="64"/>
      <c r="K80" s="61"/>
      <c r="L80" s="59"/>
    </row>
    <row r="81" spans="1:12" x14ac:dyDescent="0.25">
      <c r="A81" s="203"/>
      <c r="B81" s="58"/>
      <c r="C81" s="59"/>
      <c r="D81" s="73"/>
      <c r="E81" s="61"/>
      <c r="F81" s="59"/>
      <c r="G81" s="59"/>
      <c r="H81" s="74"/>
      <c r="I81" s="63"/>
      <c r="J81" s="64"/>
      <c r="K81" s="61"/>
      <c r="L81" s="59"/>
    </row>
    <row r="82" spans="1:12" x14ac:dyDescent="0.25">
      <c r="A82" s="203"/>
      <c r="B82" s="58"/>
      <c r="C82" s="59"/>
      <c r="D82" s="73"/>
      <c r="E82" s="61"/>
      <c r="F82" s="59"/>
      <c r="G82" s="59"/>
      <c r="H82" s="74"/>
      <c r="I82" s="63"/>
      <c r="J82" s="64"/>
      <c r="K82" s="61"/>
      <c r="L82" s="59"/>
    </row>
    <row r="83" spans="1:12" x14ac:dyDescent="0.25">
      <c r="A83" s="203"/>
      <c r="B83" s="58"/>
      <c r="C83" s="59"/>
      <c r="D83" s="73"/>
      <c r="E83" s="61"/>
      <c r="F83" s="59"/>
      <c r="G83" s="59"/>
      <c r="H83" s="74"/>
      <c r="I83" s="63"/>
      <c r="J83" s="64"/>
      <c r="K83" s="61"/>
      <c r="L83" s="59"/>
    </row>
    <row r="84" spans="1:12" x14ac:dyDescent="0.25">
      <c r="A84" s="203"/>
      <c r="B84" s="58"/>
      <c r="C84" s="59"/>
      <c r="D84" s="73"/>
      <c r="E84" s="61"/>
      <c r="F84" s="59"/>
      <c r="G84" s="59"/>
      <c r="H84" s="74"/>
      <c r="I84" s="63"/>
      <c r="J84" s="64"/>
      <c r="K84" s="61"/>
      <c r="L84" s="59"/>
    </row>
    <row r="85" spans="1:12" x14ac:dyDescent="0.25">
      <c r="A85" s="203"/>
      <c r="B85" s="58"/>
      <c r="C85" s="59"/>
      <c r="D85" s="73"/>
      <c r="E85" s="61"/>
      <c r="F85" s="59"/>
      <c r="G85" s="59"/>
      <c r="H85" s="74"/>
      <c r="I85" s="63"/>
      <c r="J85" s="64"/>
      <c r="K85" s="61"/>
      <c r="L85" s="59"/>
    </row>
    <row r="86" spans="1:12" x14ac:dyDescent="0.25">
      <c r="A86" s="203"/>
      <c r="B86" s="58"/>
      <c r="C86" s="59"/>
      <c r="D86" s="73"/>
      <c r="E86" s="61"/>
      <c r="F86" s="59"/>
      <c r="G86" s="59"/>
      <c r="H86" s="74"/>
      <c r="I86" s="63"/>
      <c r="J86" s="64"/>
      <c r="K86" s="61"/>
      <c r="L86" s="59"/>
    </row>
    <row r="87" spans="1:12" x14ac:dyDescent="0.25">
      <c r="A87" s="203"/>
      <c r="B87" s="58"/>
      <c r="C87" s="59"/>
      <c r="D87" s="73"/>
      <c r="E87" s="61"/>
      <c r="F87" s="59"/>
      <c r="G87" s="59"/>
      <c r="H87" s="74"/>
      <c r="I87" s="63"/>
      <c r="J87" s="64"/>
      <c r="K87" s="61"/>
      <c r="L87" s="59"/>
    </row>
    <row r="88" spans="1:12" x14ac:dyDescent="0.25">
      <c r="A88" s="203"/>
      <c r="B88" s="58"/>
      <c r="C88" s="59"/>
      <c r="D88" s="73"/>
      <c r="E88" s="61"/>
      <c r="F88" s="59"/>
      <c r="G88" s="59"/>
      <c r="H88" s="74"/>
      <c r="I88" s="63"/>
      <c r="J88" s="64"/>
      <c r="K88" s="61"/>
      <c r="L88" s="59"/>
    </row>
    <row r="89" spans="1:12" x14ac:dyDescent="0.25">
      <c r="A89" s="203"/>
      <c r="B89" s="58"/>
      <c r="C89" s="59"/>
      <c r="D89" s="73"/>
      <c r="E89" s="61"/>
      <c r="F89" s="59"/>
      <c r="G89" s="59"/>
      <c r="H89" s="74"/>
      <c r="I89" s="63"/>
      <c r="J89" s="64"/>
      <c r="K89" s="61"/>
      <c r="L89" s="59"/>
    </row>
    <row r="90" spans="1:12" x14ac:dyDescent="0.25">
      <c r="A90" s="203"/>
      <c r="B90" s="58"/>
      <c r="C90" s="59"/>
      <c r="D90" s="73"/>
      <c r="E90" s="61"/>
      <c r="F90" s="59"/>
      <c r="G90" s="59"/>
      <c r="H90" s="74"/>
      <c r="I90" s="63"/>
      <c r="J90" s="64"/>
      <c r="K90" s="61"/>
      <c r="L90" s="59"/>
    </row>
    <row r="91" spans="1:12" x14ac:dyDescent="0.25">
      <c r="A91" s="203"/>
      <c r="B91" s="58"/>
      <c r="C91" s="59"/>
      <c r="D91" s="73"/>
      <c r="E91" s="61"/>
      <c r="F91" s="59"/>
      <c r="G91" s="59"/>
      <c r="H91" s="74"/>
      <c r="I91" s="63"/>
      <c r="J91" s="64"/>
      <c r="K91" s="61"/>
      <c r="L91" s="59"/>
    </row>
  </sheetData>
  <mergeCells count="15">
    <mergeCell ref="A1:L1"/>
    <mergeCell ref="A2:L2"/>
    <mergeCell ref="B9:B10"/>
    <mergeCell ref="L9:L10"/>
    <mergeCell ref="C9:C10"/>
    <mergeCell ref="G9:G10"/>
    <mergeCell ref="H9:I9"/>
    <mergeCell ref="E9:E10"/>
    <mergeCell ref="A9:A10"/>
    <mergeCell ref="F5:G5"/>
    <mergeCell ref="H6:L6"/>
    <mergeCell ref="K9:K10"/>
    <mergeCell ref="D9:D10"/>
    <mergeCell ref="J9:J10"/>
    <mergeCell ref="F9:F10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workbookViewId="0">
      <selection activeCell="A93" sqref="A93:XFD131"/>
    </sheetView>
  </sheetViews>
  <sheetFormatPr defaultRowHeight="15" x14ac:dyDescent="0.25"/>
  <cols>
    <col min="1" max="1" width="4.85546875" customWidth="1"/>
    <col min="2" max="2" width="6.140625" customWidth="1"/>
    <col min="3" max="3" width="21.7109375" customWidth="1"/>
    <col min="4" max="4" width="11" customWidth="1"/>
    <col min="5" max="5" width="5.5703125" customWidth="1"/>
    <col min="6" max="6" width="20.140625" customWidth="1"/>
    <col min="7" max="7" width="32.42578125" customWidth="1"/>
    <col min="8" max="8" width="4" style="17" customWidth="1"/>
    <col min="9" max="9" width="7.42578125" style="17" customWidth="1"/>
    <col min="10" max="10" width="6" customWidth="1"/>
    <col min="11" max="11" width="6.28515625" customWidth="1"/>
    <col min="12" max="12" width="29.28515625" customWidth="1"/>
  </cols>
  <sheetData>
    <row r="1" spans="1:12" ht="20.25" x14ac:dyDescent="0.3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2" ht="20.25" x14ac:dyDescent="0.3">
      <c r="A2" s="210" t="s">
        <v>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</row>
    <row r="3" spans="1:12" ht="20.25" x14ac:dyDescent="0.3">
      <c r="A3" s="198"/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" t="s">
        <v>79</v>
      </c>
    </row>
    <row r="4" spans="1:12" ht="18" x14ac:dyDescent="0.25">
      <c r="A4" s="2"/>
      <c r="B4" s="3"/>
      <c r="C4" s="3"/>
      <c r="D4" s="4"/>
      <c r="F4" s="5"/>
      <c r="G4" s="5"/>
      <c r="H4" s="5"/>
      <c r="I4" s="5"/>
      <c r="J4" s="5"/>
      <c r="K4" s="5"/>
      <c r="L4" s="199" t="s">
        <v>2</v>
      </c>
    </row>
    <row r="5" spans="1:12" ht="15.75" x14ac:dyDescent="0.25">
      <c r="A5" s="2"/>
      <c r="B5" s="6"/>
      <c r="C5" s="6"/>
      <c r="D5" s="7"/>
      <c r="F5" s="212"/>
      <c r="G5" s="212"/>
      <c r="H5" s="8"/>
      <c r="I5" s="8"/>
      <c r="L5" s="9" t="s">
        <v>3</v>
      </c>
    </row>
    <row r="6" spans="1:12" ht="20.25" x14ac:dyDescent="0.3">
      <c r="A6" s="10"/>
      <c r="D6" s="11" t="s">
        <v>80</v>
      </c>
      <c r="E6" s="83">
        <v>0.75694444444444453</v>
      </c>
      <c r="F6" s="82" t="s">
        <v>27</v>
      </c>
      <c r="G6" s="10"/>
      <c r="H6" s="210" t="s">
        <v>5</v>
      </c>
      <c r="I6" s="210"/>
      <c r="J6" s="210"/>
      <c r="K6" s="210"/>
      <c r="L6" s="210"/>
    </row>
    <row r="7" spans="1:12" ht="18.75" x14ac:dyDescent="0.3">
      <c r="A7" s="14"/>
      <c r="B7" s="15"/>
      <c r="C7" s="6"/>
      <c r="D7" s="11"/>
      <c r="E7" s="12"/>
      <c r="F7" s="13"/>
      <c r="G7" s="2"/>
      <c r="H7" s="16"/>
      <c r="I7" s="16"/>
      <c r="J7" s="17"/>
    </row>
    <row r="8" spans="1:12" ht="15.75" x14ac:dyDescent="0.25">
      <c r="A8" s="2"/>
      <c r="B8" s="18"/>
      <c r="C8" s="19" t="s">
        <v>8</v>
      </c>
      <c r="D8" s="20" t="s">
        <v>28</v>
      </c>
      <c r="E8" s="21"/>
      <c r="F8" s="2"/>
      <c r="G8" s="2"/>
      <c r="H8" s="22"/>
      <c r="I8" s="22"/>
      <c r="J8" s="17"/>
    </row>
    <row r="9" spans="1:12" ht="15" customHeight="1" x14ac:dyDescent="0.25">
      <c r="A9" s="213" t="s">
        <v>10</v>
      </c>
      <c r="B9" s="213" t="s">
        <v>11</v>
      </c>
      <c r="C9" s="213" t="s">
        <v>12</v>
      </c>
      <c r="D9" s="215" t="s">
        <v>13</v>
      </c>
      <c r="E9" s="215" t="s">
        <v>14</v>
      </c>
      <c r="F9" s="215" t="s">
        <v>15</v>
      </c>
      <c r="G9" s="215" t="s">
        <v>16</v>
      </c>
      <c r="H9" s="216" t="s">
        <v>17</v>
      </c>
      <c r="I9" s="217"/>
      <c r="J9" s="213" t="s">
        <v>18</v>
      </c>
      <c r="K9" s="215" t="s">
        <v>19</v>
      </c>
      <c r="L9" s="207" t="s">
        <v>20</v>
      </c>
    </row>
    <row r="10" spans="1:12" x14ac:dyDescent="0.25">
      <c r="A10" s="214"/>
      <c r="B10" s="214"/>
      <c r="C10" s="214"/>
      <c r="D10" s="214"/>
      <c r="E10" s="214"/>
      <c r="F10" s="214"/>
      <c r="G10" s="214"/>
      <c r="H10" s="218" t="s">
        <v>21</v>
      </c>
      <c r="I10" s="219"/>
      <c r="J10" s="214"/>
      <c r="K10" s="214"/>
      <c r="L10" s="208"/>
    </row>
    <row r="11" spans="1:12" x14ac:dyDescent="0.25">
      <c r="A11" s="24">
        <v>1</v>
      </c>
      <c r="B11" s="32">
        <v>166</v>
      </c>
      <c r="C11" s="34" t="str">
        <f>IF(B11=0," ",VLOOKUP(B11,[1]Женщины!B$1:H$65536,2,FALSE))</f>
        <v>Емельянова Анастасия</v>
      </c>
      <c r="D11" s="35" t="str">
        <f>IF(B11=0," ",VLOOKUP($B11,[1]Женщины!$B$1:$H$65536,3,FALSE))</f>
        <v>17.06.1991</v>
      </c>
      <c r="E11" s="36" t="str">
        <f>IF(B11=0," ",IF(VLOOKUP($B11,[1]Женщины!$B$1:$H$65536,4,FALSE)=0," ",VLOOKUP($B11,[1]Женщины!$B$1:$H$65536,4,FALSE)))</f>
        <v>МС</v>
      </c>
      <c r="F11" s="34" t="str">
        <f>IF(B11=0," ",VLOOKUP($B11,[1]Женщины!$B$1:$H$65536,5,FALSE))</f>
        <v>Москва</v>
      </c>
      <c r="G11" s="34" t="str">
        <f>IF(B11=0," ",VLOOKUP($B11,[1]Женщины!$B$1:$H$65536,6,FALSE))</f>
        <v>Москва, МГТУ им. Н.Э. Баумана</v>
      </c>
      <c r="H11" s="40"/>
      <c r="I11" s="40">
        <v>6.4340277777777779E-4</v>
      </c>
      <c r="J11" s="46" t="str">
        <f>IF(I11=0," ",IF(I11&lt;=[1]Разряды!$D$32,[1]Разряды!$D$3,IF(I11&lt;=[1]Разряды!$E$32,[1]Разряды!$E$3,IF(I11&lt;=[1]Разряды!$F$32,[1]Разряды!$F$3,IF(I11&lt;=[1]Разряды!$G$32,[1]Разряды!$G$3,IF(I11&lt;=[1]Разряды!$H$32,[1]Разряды!$H$3,IF(I11&lt;=[1]Разряды!$I$32,[1]Разряды!$I$3,IF(I11&lt;=[1]Разряды!$J$32,[1]Разряды!$J$3,"б/р"))))))))</f>
        <v>кмс</v>
      </c>
      <c r="K11" s="36" t="s">
        <v>25</v>
      </c>
      <c r="L11" s="34" t="str">
        <f>IF(B11=0," ",VLOOKUP($B11,[1]Женщины!$B$1:$H$65536,7,FALSE))</f>
        <v>Богатырева Т.М.</v>
      </c>
    </row>
    <row r="12" spans="1:12" x14ac:dyDescent="0.25">
      <c r="A12" s="24">
        <v>2</v>
      </c>
      <c r="B12" s="32">
        <v>146</v>
      </c>
      <c r="C12" s="34" t="str">
        <f>IF(B12=0," ",VLOOKUP(B12,[1]Женщины!B$1:H$65536,2,FALSE))</f>
        <v>Аникиенко Елизаевта</v>
      </c>
      <c r="D12" s="35" t="str">
        <f>IF(B12=0," ",VLOOKUP($B12,[1]Женщины!$B$1:$H$65536,3,FALSE))</f>
        <v>30.06.1996</v>
      </c>
      <c r="E12" s="36" t="str">
        <f>IF(B12=0," ",IF(VLOOKUP($B12,[1]Женщины!$B$1:$H$65536,4,FALSE)=0," ",VLOOKUP($B12,[1]Женщины!$B$1:$H$65536,4,FALSE)))</f>
        <v>МСМК</v>
      </c>
      <c r="F12" s="34" t="str">
        <f>IF(B12=0," ",VLOOKUP($B12,[1]Женщины!$B$1:$H$65536,5,FALSE))</f>
        <v>Москва</v>
      </c>
      <c r="G12" s="34" t="str">
        <f>IF(B12=0," ",VLOOKUP($B12,[1]Женщины!$B$1:$H$65536,6,FALSE))</f>
        <v xml:space="preserve">Москва, РГУФКСМиТ </v>
      </c>
      <c r="H12" s="40"/>
      <c r="I12" s="40">
        <v>6.4444444444444445E-4</v>
      </c>
      <c r="J12" s="46" t="str">
        <f>IF(I12=0," ",IF(I12&lt;=[1]Разряды!$D$32,[1]Разряды!$D$3,IF(I12&lt;=[1]Разряды!$E$32,[1]Разряды!$E$3,IF(I12&lt;=[1]Разряды!$F$32,[1]Разряды!$F$3,IF(I12&lt;=[1]Разряды!$G$32,[1]Разряды!$G$3,IF(I12&lt;=[1]Разряды!$H$32,[1]Разряды!$H$3,IF(I12&lt;=[1]Разряды!$I$32,[1]Разряды!$I$3,IF(I12&lt;=[1]Разряды!$J$32,[1]Разряды!$J$3,"б/р"))))))))</f>
        <v>кмс</v>
      </c>
      <c r="K12" s="45">
        <v>16</v>
      </c>
      <c r="L12" s="34">
        <f>IF(B12=0," ",VLOOKUP($B12,[1]Женщины!$B$1:$H$65536,7,FALSE))</f>
        <v>0</v>
      </c>
    </row>
    <row r="13" spans="1:12" x14ac:dyDescent="0.25">
      <c r="A13" s="24">
        <v>3</v>
      </c>
      <c r="B13" s="32">
        <v>193</v>
      </c>
      <c r="C13" s="34" t="str">
        <f>IF(B13=0," ",VLOOKUP(B13,[1]Женщины!B$1:H$65536,2,FALSE))</f>
        <v>Беднова Анастасия</v>
      </c>
      <c r="D13" s="35" t="str">
        <f>IF(B13=0," ",VLOOKUP($B13,[1]Женщины!$B$1:$H$65536,3,FALSE))</f>
        <v>23.05.1996</v>
      </c>
      <c r="E13" s="36" t="str">
        <f>IF(B13=0," ",IF(VLOOKUP($B13,[1]Женщины!$B$1:$H$65536,4,FALSE)=0," ",VLOOKUP($B13,[1]Женщины!$B$1:$H$65536,4,FALSE)))</f>
        <v>МС</v>
      </c>
      <c r="F13" s="34" t="str">
        <f>IF(B13=0," ",VLOOKUP($B13,[1]Женщины!$B$1:$H$65536,5,FALSE))</f>
        <v>Владимирская</v>
      </c>
      <c r="G13" s="34" t="str">
        <f>IF(B13=0," ",VLOOKUP($B13,[1]Женщины!$B$1:$H$65536,6,FALSE))</f>
        <v xml:space="preserve">Владимир, ВлГУ </v>
      </c>
      <c r="H13" s="40"/>
      <c r="I13" s="40">
        <v>6.4513888888888889E-4</v>
      </c>
      <c r="J13" s="46" t="str">
        <f>IF(I13=0," ",IF(I13&lt;=[1]Разряды!$D$32,[1]Разряды!$D$3,IF(I13&lt;=[1]Разряды!$E$32,[1]Разряды!$E$3,IF(I13&lt;=[1]Разряды!$F$32,[1]Разряды!$F$3,IF(I13&lt;=[1]Разряды!$G$32,[1]Разряды!$G$3,IF(I13&lt;=[1]Разряды!$H$32,[1]Разряды!$H$3,IF(I13&lt;=[1]Разряды!$I$32,[1]Разряды!$I$3,IF(I13&lt;=[1]Разряды!$J$32,[1]Разряды!$J$3,"б/р"))))))))</f>
        <v>кмс</v>
      </c>
      <c r="K13" s="45">
        <v>13</v>
      </c>
      <c r="L13" s="34" t="str">
        <f>IF(B13=0," ",VLOOKUP($B13,[1]Женщины!$B$1:$H$65536,7,FALSE))</f>
        <v>Саков А.П., Салов С.Г.</v>
      </c>
    </row>
    <row r="14" spans="1:12" x14ac:dyDescent="0.25">
      <c r="A14" s="30">
        <v>4</v>
      </c>
      <c r="B14" s="32">
        <v>94</v>
      </c>
      <c r="C14" s="34" t="str">
        <f>IF(B14=0," ",VLOOKUP(B14,[1]Женщины!B$1:H$65536,2,FALSE))</f>
        <v>Дубынина Карина</v>
      </c>
      <c r="D14" s="35" t="str">
        <f>IF(B14=0," ",VLOOKUP($B14,[1]Женщины!$B$1:$H$65536,3,FALSE))</f>
        <v>05.03.1992</v>
      </c>
      <c r="E14" s="36" t="str">
        <f>IF(B14=0," ",IF(VLOOKUP($B14,[1]Женщины!$B$1:$H$65536,4,FALSE)=0," ",VLOOKUP($B14,[1]Женщины!$B$1:$H$65536,4,FALSE)))</f>
        <v>МС</v>
      </c>
      <c r="F14" s="34" t="str">
        <f>IF(B14=0," ",VLOOKUP($B14,[1]Женщины!$B$1:$H$65536,5,FALSE))</f>
        <v>Московская</v>
      </c>
      <c r="G14" s="34" t="str">
        <f>IF(B14=0," ",VLOOKUP($B14,[1]Женщины!$B$1:$H$65536,6,FALSE))</f>
        <v>Малаховка, МГАФК</v>
      </c>
      <c r="H14" s="40"/>
      <c r="I14" s="40">
        <v>6.491898148148149E-4</v>
      </c>
      <c r="J14" s="46" t="str">
        <f>IF(I14=0," ",IF(I14&lt;=[1]Разряды!$D$32,[1]Разряды!$D$3,IF(I14&lt;=[1]Разряды!$E$32,[1]Разряды!$E$3,IF(I14&lt;=[1]Разряды!$F$32,[1]Разряды!$F$3,IF(I14&lt;=[1]Разряды!$G$32,[1]Разряды!$G$3,IF(I14&lt;=[1]Разряды!$H$32,[1]Разряды!$H$3,IF(I14&lt;=[1]Разряды!$I$32,[1]Разряды!$I$3,IF(I14&lt;=[1]Разряды!$J$32,[1]Разряды!$J$3,"б/р"))))))))</f>
        <v>кмс</v>
      </c>
      <c r="K14" s="45">
        <v>11</v>
      </c>
      <c r="L14" s="34" t="str">
        <f>IF(B14=0," ",VLOOKUP($B14,[1]Женщины!$B$1:$H$65536,7,FALSE))</f>
        <v>Белоусов А.О., Емельнов Д.Н.</v>
      </c>
    </row>
    <row r="15" spans="1:12" x14ac:dyDescent="0.25">
      <c r="A15" s="30">
        <v>5</v>
      </c>
      <c r="B15" s="32">
        <v>147</v>
      </c>
      <c r="C15" s="34" t="str">
        <f>IF(B15=0," ",VLOOKUP(B15,[1]Женщины!B$1:H$65536,2,FALSE))</f>
        <v>Зубарева Юлия</v>
      </c>
      <c r="D15" s="35" t="str">
        <f>IF(B15=0," ",VLOOKUP($B15,[1]Женщины!$B$1:$H$65536,3,FALSE))</f>
        <v>13.12.1991</v>
      </c>
      <c r="E15" s="36" t="str">
        <f>IF(B15=0," ",IF(VLOOKUP($B15,[1]Женщины!$B$1:$H$65536,4,FALSE)=0," ",VLOOKUP($B15,[1]Женщины!$B$1:$H$65536,4,FALSE)))</f>
        <v>КМС</v>
      </c>
      <c r="F15" s="34" t="str">
        <f>IF(B15=0," ",VLOOKUP($B15,[1]Женщины!$B$1:$H$65536,5,FALSE))</f>
        <v>Москва</v>
      </c>
      <c r="G15" s="34" t="str">
        <f>IF(B15=0," ",VLOOKUP($B15,[1]Женщины!$B$1:$H$65536,6,FALSE))</f>
        <v xml:space="preserve">Москва, РГУФКСМиТ </v>
      </c>
      <c r="H15" s="40"/>
      <c r="I15" s="40">
        <v>6.520833333333334E-4</v>
      </c>
      <c r="J15" s="46" t="str">
        <f>IF(I15=0," ",IF(I15&lt;=[1]Разряды!$D$32,[1]Разряды!$D$3,IF(I15&lt;=[1]Разряды!$E$32,[1]Разряды!$E$3,IF(I15&lt;=[1]Разряды!$F$32,[1]Разряды!$F$3,IF(I15&lt;=[1]Разряды!$G$32,[1]Разряды!$G$3,IF(I15&lt;=[1]Разряды!$H$32,[1]Разряды!$H$3,IF(I15&lt;=[1]Разряды!$I$32,[1]Разряды!$I$3,IF(I15&lt;=[1]Разряды!$J$32,[1]Разряды!$J$3,"б/р"))))))))</f>
        <v>кмс</v>
      </c>
      <c r="K15" s="45">
        <v>10</v>
      </c>
      <c r="L15" s="34" t="str">
        <f>IF(B15=0," ",VLOOKUP($B15,[1]Женщины!$B$1:$H$65536,7,FALSE))</f>
        <v>Богатырева Т.М.</v>
      </c>
    </row>
    <row r="16" spans="1:12" x14ac:dyDescent="0.25">
      <c r="A16" s="30">
        <v>6</v>
      </c>
      <c r="B16" s="32">
        <v>30</v>
      </c>
      <c r="C16" s="34" t="str">
        <f>IF(B16=0," ",VLOOKUP(B16,[1]Женщины!B$1:H$65536,2,FALSE))</f>
        <v>Спиридонова Юлия</v>
      </c>
      <c r="D16" s="35" t="str">
        <f>IF(B16=0," ",VLOOKUP($B16,[1]Женщины!$B$1:$H$65536,3,FALSE))</f>
        <v>06.03.1993</v>
      </c>
      <c r="E16" s="36" t="str">
        <f>IF(B16=0," ",IF(VLOOKUP($B16,[1]Женщины!$B$1:$H$65536,4,FALSE)=0," ",VLOOKUP($B16,[1]Женщины!$B$1:$H$65536,4,FALSE)))</f>
        <v>МС</v>
      </c>
      <c r="F16" s="34" t="str">
        <f>IF(B16=0," ",VLOOKUP($B16,[1]Женщины!$B$1:$H$65536,5,FALSE))</f>
        <v>Приморский край</v>
      </c>
      <c r="G16" s="34" t="str">
        <f>IF(B16=0," ",VLOOKUP($B16,[1]Женщины!$B$1:$H$65536,6,FALSE))</f>
        <v>Владивосток, ДВФУ</v>
      </c>
      <c r="H16" s="40"/>
      <c r="I16" s="40">
        <v>6.5937499999999991E-4</v>
      </c>
      <c r="J16" s="46" t="str">
        <f>IF(I16=0," ",IF(I16&lt;=[1]Разряды!$D$32,[1]Разряды!$D$3,IF(I16&lt;=[1]Разряды!$E$32,[1]Разряды!$E$3,IF(I16&lt;=[1]Разряды!$F$32,[1]Разряды!$F$3,IF(I16&lt;=[1]Разряды!$G$32,[1]Разряды!$G$3,IF(I16&lt;=[1]Разряды!$H$32,[1]Разряды!$H$3,IF(I16&lt;=[1]Разряды!$I$32,[1]Разряды!$I$3,IF(I16&lt;=[1]Разряды!$J$32,[1]Разряды!$J$3,"б/р"))))))))</f>
        <v>кмс</v>
      </c>
      <c r="K16" s="45">
        <v>9</v>
      </c>
      <c r="L16" s="34" t="str">
        <f>IF(B16=0," ",VLOOKUP($B16,[1]Женщины!$B$1:$H$65536,7,FALSE))</f>
        <v>Иваровский А.Н.</v>
      </c>
    </row>
    <row r="17" spans="1:12" x14ac:dyDescent="0.25">
      <c r="A17" s="30">
        <v>7</v>
      </c>
      <c r="B17" s="32">
        <v>175</v>
      </c>
      <c r="C17" s="34" t="str">
        <f>IF(B17=0," ",VLOOKUP(B17,[1]Женщины!B$1:H$65536,2,FALSE))</f>
        <v>Тюрина Екатерина</v>
      </c>
      <c r="D17" s="35" t="str">
        <f>IF(B17=0," ",VLOOKUP($B17,[1]Женщины!$B$1:$H$65536,3,FALSE))</f>
        <v>18.04.1997</v>
      </c>
      <c r="E17" s="36" t="str">
        <f>IF(B17=0," ",IF(VLOOKUP($B17,[1]Женщины!$B$1:$H$65536,4,FALSE)=0," ",VLOOKUP($B17,[1]Женщины!$B$1:$H$65536,4,FALSE)))</f>
        <v>КМС</v>
      </c>
      <c r="F17" s="34" t="str">
        <f>IF(B17=0," ",VLOOKUP($B17,[1]Женщины!$B$1:$H$65536,5,FALSE))</f>
        <v>Ивановская</v>
      </c>
      <c r="G17" s="34" t="str">
        <f>IF(B17=0," ",VLOOKUP($B17,[1]Женщины!$B$1:$H$65536,6,FALSE))</f>
        <v>Шуя, ШФ ИвГУ</v>
      </c>
      <c r="H17" s="40"/>
      <c r="I17" s="40">
        <v>6.6469907407407406E-4</v>
      </c>
      <c r="J17" s="46" t="str">
        <f>IF(I17=0," ",IF(I17&lt;=[1]Разряды!$D$32,[1]Разряды!$D$3,IF(I17&lt;=[1]Разряды!$E$32,[1]Разряды!$E$3,IF(I17&lt;=[1]Разряды!$F$32,[1]Разряды!$F$3,IF(I17&lt;=[1]Разряды!$G$32,[1]Разряды!$G$3,IF(I17&lt;=[1]Разряды!$H$32,[1]Разряды!$H$3,IF(I17&lt;=[1]Разряды!$I$32,[1]Разряды!$I$3,IF(I17&lt;=[1]Разряды!$J$32,[1]Разряды!$J$3,"б/р"))))))))</f>
        <v>кмс</v>
      </c>
      <c r="K17" s="45">
        <v>8</v>
      </c>
      <c r="L17" s="34" t="str">
        <f>IF(B17=0," ",VLOOKUP($B17,[1]Женщины!$B$1:$H$65536,7,FALSE))</f>
        <v>Седова Н.А., Хромцов Н.Е.</v>
      </c>
    </row>
    <row r="18" spans="1:12" x14ac:dyDescent="0.25">
      <c r="A18" s="30">
        <v>8</v>
      </c>
      <c r="B18" s="32">
        <v>159</v>
      </c>
      <c r="C18" s="34" t="str">
        <f>IF(B18=0," ",VLOOKUP(B18,[1]Женщины!B$1:H$65536,2,FALSE))</f>
        <v>Тихонова Дарья</v>
      </c>
      <c r="D18" s="35" t="str">
        <f>IF(B18=0," ",VLOOKUP($B18,[1]Женщины!$B$1:$H$65536,3,FALSE))</f>
        <v>15.08.1998</v>
      </c>
      <c r="E18" s="36" t="str">
        <f>IF(B18=0," ",IF(VLOOKUP($B18,[1]Женщины!$B$1:$H$65536,4,FALSE)=0," ",VLOOKUP($B18,[1]Женщины!$B$1:$H$65536,4,FALSE)))</f>
        <v>КМС</v>
      </c>
      <c r="F18" s="34" t="str">
        <f>IF(B18=0," ",VLOOKUP($B18,[1]Женщины!$B$1:$H$65536,5,FALSE))</f>
        <v>Москва</v>
      </c>
      <c r="G18" s="34" t="str">
        <f>IF(B18=0," ",VLOOKUP($B18,[1]Женщины!$B$1:$H$65536,6,FALSE))</f>
        <v xml:space="preserve">Москва, РГУФКСМиТ </v>
      </c>
      <c r="H18" s="40"/>
      <c r="I18" s="40">
        <v>6.6539351851851861E-4</v>
      </c>
      <c r="J18" s="46" t="str">
        <f>IF(I18=0," ",IF(I18&lt;=[1]Разряды!$D$32,[1]Разряды!$D$3,IF(I18&lt;=[1]Разряды!$E$32,[1]Разряды!$E$3,IF(I18&lt;=[1]Разряды!$F$32,[1]Разряды!$F$3,IF(I18&lt;=[1]Разряды!$G$32,[1]Разряды!$G$3,IF(I18&lt;=[1]Разряды!$H$32,[1]Разряды!$H$3,IF(I18&lt;=[1]Разряды!$I$32,[1]Разряды!$I$3,IF(I18&lt;=[1]Разряды!$J$32,[1]Разряды!$J$3,"б/р"))))))))</f>
        <v>кмс</v>
      </c>
      <c r="K18" s="45">
        <v>7</v>
      </c>
      <c r="L18" s="34">
        <f>IF(B18=0," ",VLOOKUP($B18,[1]Женщины!$B$1:$H$65536,7,FALSE))</f>
        <v>0</v>
      </c>
    </row>
    <row r="19" spans="1:12" x14ac:dyDescent="0.25">
      <c r="A19" s="30">
        <v>9</v>
      </c>
      <c r="B19" s="32">
        <v>348</v>
      </c>
      <c r="C19" s="34" t="str">
        <f>IF(B19=0," ",VLOOKUP(B19,[1]Женщины!B$1:H$65536,2,FALSE))</f>
        <v>Попова Анна</v>
      </c>
      <c r="D19" s="35" t="str">
        <f>IF(B19=0," ",VLOOKUP($B19,[1]Женщины!$B$1:$H$65536,3,FALSE))</f>
        <v>07.03.1994</v>
      </c>
      <c r="E19" s="36" t="str">
        <f>IF(B19=0," ",IF(VLOOKUP($B19,[1]Женщины!$B$1:$H$65536,4,FALSE)=0," ",VLOOKUP($B19,[1]Женщины!$B$1:$H$65536,4,FALSE)))</f>
        <v>МС</v>
      </c>
      <c r="F19" s="34" t="str">
        <f>IF(B19=0," ",VLOOKUP($B19,[1]Женщины!$B$1:$H$65536,5,FALSE))</f>
        <v xml:space="preserve">Москва </v>
      </c>
      <c r="G19" s="34" t="str">
        <f>IF(B19=0," ",VLOOKUP($B19,[1]Женщины!$B$1:$H$65536,6,FALSE))</f>
        <v xml:space="preserve">Москва, МГПУ </v>
      </c>
      <c r="H19" s="40"/>
      <c r="I19" s="40">
        <v>6.6724537037037045E-4</v>
      </c>
      <c r="J19" s="46" t="str">
        <f>IF(I19=0," ",IF(I19&lt;=[1]Разряды!$D$32,[1]Разряды!$D$3,IF(I19&lt;=[1]Разряды!$E$32,[1]Разряды!$E$3,IF(I19&lt;=[1]Разряды!$F$32,[1]Разряды!$F$3,IF(I19&lt;=[1]Разряды!$G$32,[1]Разряды!$G$3,IF(I19&lt;=[1]Разряды!$H$32,[1]Разряды!$H$3,IF(I19&lt;=[1]Разряды!$I$32,[1]Разряды!$I$3,IF(I19&lt;=[1]Разряды!$J$32,[1]Разряды!$J$3,"б/р"))))))))</f>
        <v>кмс</v>
      </c>
      <c r="K19" s="45">
        <v>6</v>
      </c>
      <c r="L19" s="34" t="str">
        <f>IF(B19=0," ",VLOOKUP($B19,[1]Женщины!$B$1:$H$65536,7,FALSE))</f>
        <v>Гуров А.Е.</v>
      </c>
    </row>
    <row r="20" spans="1:12" x14ac:dyDescent="0.25">
      <c r="A20" s="30">
        <v>10</v>
      </c>
      <c r="B20" s="32">
        <v>71</v>
      </c>
      <c r="C20" s="34" t="str">
        <f>IF(B20=0," ",VLOOKUP(B20,[1]Женщины!B$1:H$65536,2,FALSE))</f>
        <v>Ступина Юлия</v>
      </c>
      <c r="D20" s="35" t="str">
        <f>IF(B20=0," ",VLOOKUP($B20,[1]Женщины!$B$1:$H$65536,3,FALSE))</f>
        <v>19.07.1998</v>
      </c>
      <c r="E20" s="36" t="str">
        <f>IF(B20=0," ",IF(VLOOKUP($B20,[1]Женщины!$B$1:$H$65536,4,FALSE)=0," ",VLOOKUP($B20,[1]Женщины!$B$1:$H$65536,4,FALSE)))</f>
        <v>КМС</v>
      </c>
      <c r="F20" s="34" t="str">
        <f>IF(B20=0," ",VLOOKUP($B20,[1]Женщины!$B$1:$H$65536,5,FALSE))</f>
        <v>Республика Мордовия</v>
      </c>
      <c r="G20" s="161" t="str">
        <f>IF(B20=0," ",VLOOKUP($B20,[1]Женщины!$B$1:$H$65536,6,FALSE))</f>
        <v>Саранск, ФГБОУ ВПО "МГУ им. Н.П. Огарева"</v>
      </c>
      <c r="H20" s="40"/>
      <c r="I20" s="40">
        <v>6.6817129629629616E-4</v>
      </c>
      <c r="J20" s="46" t="str">
        <f>IF(I20=0," ",IF(I20&lt;=[1]Разряды!$D$32,[1]Разряды!$D$3,IF(I20&lt;=[1]Разряды!$E$32,[1]Разряды!$E$3,IF(I20&lt;=[1]Разряды!$F$32,[1]Разряды!$F$3,IF(I20&lt;=[1]Разряды!$G$32,[1]Разряды!$G$3,IF(I20&lt;=[1]Разряды!$H$32,[1]Разряды!$H$3,IF(I20&lt;=[1]Разряды!$I$32,[1]Разряды!$I$3,IF(I20&lt;=[1]Разряды!$J$32,[1]Разряды!$J$3,"б/р"))))))))</f>
        <v>кмс</v>
      </c>
      <c r="K20" s="37">
        <v>5</v>
      </c>
      <c r="L20" s="34" t="str">
        <f>IF(B20=0," ",VLOOKUP($B20,[1]Женщины!$B$1:$H$65536,7,FALSE))</f>
        <v>Запрялов В.А.</v>
      </c>
    </row>
    <row r="21" spans="1:12" x14ac:dyDescent="0.25">
      <c r="A21" s="30">
        <v>11</v>
      </c>
      <c r="B21" s="32">
        <v>342</v>
      </c>
      <c r="C21" s="34" t="str">
        <f>IF(B21=0," ",VLOOKUP(B21,[1]Женщины!B$1:H$65536,2,FALSE))</f>
        <v>Пузик Инна</v>
      </c>
      <c r="D21" s="35" t="str">
        <f>IF(B21=0," ",VLOOKUP($B21,[1]Женщины!$B$1:$H$65536,3,FALSE))</f>
        <v>22.01.1997</v>
      </c>
      <c r="E21" s="36" t="str">
        <f>IF(B21=0," ",IF(VLOOKUP($B21,[1]Женщины!$B$1:$H$65536,4,FALSE)=0," ",VLOOKUP($B21,[1]Женщины!$B$1:$H$65536,4,FALSE)))</f>
        <v>КМС</v>
      </c>
      <c r="F21" s="34" t="str">
        <f>IF(B21=0," ",VLOOKUP($B21,[1]Женщины!$B$1:$H$65536,5,FALSE))</f>
        <v xml:space="preserve">Республика Татарстан </v>
      </c>
      <c r="G21" s="34" t="str">
        <f>IF(B21=0," ",VLOOKUP($B21,[1]Женщины!$B$1:$H$65536,6,FALSE))</f>
        <v xml:space="preserve">Казань, ФГБОУ ВО ПГАФКСиТ </v>
      </c>
      <c r="H21" s="40"/>
      <c r="I21" s="40">
        <v>6.6944444444444441E-4</v>
      </c>
      <c r="J21" s="46" t="str">
        <f>IF(I21=0," ",IF(I21&lt;=[1]Разряды!$D$32,[1]Разряды!$D$3,IF(I21&lt;=[1]Разряды!$E$32,[1]Разряды!$E$3,IF(I21&lt;=[1]Разряды!$F$32,[1]Разряды!$F$3,IF(I21&lt;=[1]Разряды!$G$32,[1]Разряды!$G$3,IF(I21&lt;=[1]Разряды!$H$32,[1]Разряды!$H$3,IF(I21&lt;=[1]Разряды!$I$32,[1]Разряды!$I$3,IF(I21&lt;=[1]Разряды!$J$32,[1]Разряды!$J$3,"б/р"))))))))</f>
        <v>кмс</v>
      </c>
      <c r="K21" s="46">
        <v>4</v>
      </c>
      <c r="L21" s="34" t="str">
        <f>IF(B21=0," ",VLOOKUP($B21,[1]Женщины!$B$1:$H$65536,7,FALSE))</f>
        <v>Пузик О.В.</v>
      </c>
    </row>
    <row r="22" spans="1:12" x14ac:dyDescent="0.25">
      <c r="A22" s="30">
        <v>12</v>
      </c>
      <c r="B22" s="32">
        <v>111</v>
      </c>
      <c r="C22" s="34" t="str">
        <f>IF(B22=0," ",VLOOKUP(B22,[1]Женщины!B$1:H$65536,2,FALSE))</f>
        <v>Муратова Олеся</v>
      </c>
      <c r="D22" s="35" t="str">
        <f>IF(B22=0," ",VLOOKUP($B22,[1]Женщины!$B$1:$H$65536,3,FALSE))</f>
        <v>25.10.1992</v>
      </c>
      <c r="E22" s="36" t="str">
        <f>IF(B22=0," ",IF(VLOOKUP($B22,[1]Женщины!$B$1:$H$65536,4,FALSE)=0," ",VLOOKUP($B22,[1]Женщины!$B$1:$H$65536,4,FALSE)))</f>
        <v>МС</v>
      </c>
      <c r="F22" s="34" t="str">
        <f>IF(B22=0," ",VLOOKUP($B22,[1]Женщины!$B$1:$H$65536,5,FALSE))</f>
        <v>Московская</v>
      </c>
      <c r="G22" s="34" t="str">
        <f>IF(B22=0," ",VLOOKUP($B22,[1]Женщины!$B$1:$H$65536,6,FALSE))</f>
        <v>Малаховка, МГАФК</v>
      </c>
      <c r="H22" s="40"/>
      <c r="I22" s="40">
        <v>6.7476851851851845E-4</v>
      </c>
      <c r="J22" s="46" t="str">
        <f>IF(I22=0," ",IF(I22&lt;=[1]Разряды!$D$32,[1]Разряды!$D$3,IF(I22&lt;=[1]Разряды!$E$32,[1]Разряды!$E$3,IF(I22&lt;=[1]Разряды!$F$32,[1]Разряды!$F$3,IF(I22&lt;=[1]Разряды!$G$32,[1]Разряды!$G$3,IF(I22&lt;=[1]Разряды!$H$32,[1]Разряды!$H$3,IF(I22&lt;=[1]Разряды!$I$32,[1]Разряды!$I$3,IF(I22&lt;=[1]Разряды!$J$32,[1]Разряды!$J$3,"б/р"))))))))</f>
        <v>1р</v>
      </c>
      <c r="K22" s="46">
        <v>3</v>
      </c>
      <c r="L22" s="34" t="str">
        <f>IF(B22=0," ",VLOOKUP($B22,[1]Женщины!$B$1:$H$65536,7,FALSE))</f>
        <v>Белоусов А.О., Емельнов Д.Н.</v>
      </c>
    </row>
    <row r="23" spans="1:12" x14ac:dyDescent="0.25">
      <c r="A23" s="30">
        <v>13</v>
      </c>
      <c r="B23" s="32">
        <v>252</v>
      </c>
      <c r="C23" s="34" t="str">
        <f>IF(B23=0," ",VLOOKUP(B23,[1]Женщины!B$1:H$65536,2,FALSE))</f>
        <v>Землянкина Инна</v>
      </c>
      <c r="D23" s="35" t="str">
        <f>IF(B23=0," ",VLOOKUP($B23,[1]Женщины!$B$1:$H$65536,3,FALSE))</f>
        <v>04.01.1995</v>
      </c>
      <c r="E23" s="36" t="str">
        <f>IF(B23=0," ",IF(VLOOKUP($B23,[1]Женщины!$B$1:$H$65536,4,FALSE)=0," ",VLOOKUP($B23,[1]Женщины!$B$1:$H$65536,4,FALSE)))</f>
        <v>КМС</v>
      </c>
      <c r="F23" s="34" t="str">
        <f>IF(B23=0," ",VLOOKUP($B23,[1]Женщины!$B$1:$H$65536,5,FALSE))</f>
        <v xml:space="preserve">Ивановская </v>
      </c>
      <c r="G23" s="34" t="str">
        <f>IF(B23=0," ",VLOOKUP($B23,[1]Женщины!$B$1:$H$65536,6,FALSE))</f>
        <v xml:space="preserve">Иваново, ИГЭУ им. В.И. Ленина </v>
      </c>
      <c r="H23" s="40"/>
      <c r="I23" s="40">
        <v>6.7731481481481494E-4</v>
      </c>
      <c r="J23" s="46" t="str">
        <f>IF(I23=0," ",IF(I23&lt;=[1]Разряды!$D$32,[1]Разряды!$D$3,IF(I23&lt;=[1]Разряды!$E$32,[1]Разряды!$E$3,IF(I23&lt;=[1]Разряды!$F$32,[1]Разряды!$F$3,IF(I23&lt;=[1]Разряды!$G$32,[1]Разряды!$G$3,IF(I23&lt;=[1]Разряды!$H$32,[1]Разряды!$H$3,IF(I23&lt;=[1]Разряды!$I$32,[1]Разряды!$I$3,IF(I23&lt;=[1]Разряды!$J$32,[1]Разряды!$J$3,"б/р"))))))))</f>
        <v>1р</v>
      </c>
      <c r="K23" s="36">
        <v>2</v>
      </c>
      <c r="L23" s="34" t="str">
        <f>IF(B23=0," ",VLOOKUP($B23,[1]Женщины!$B$1:$H$65536,7,FALSE))</f>
        <v>ЗТР Торгов Е.Н., Маринина  Н.Н.</v>
      </c>
    </row>
    <row r="24" spans="1:12" x14ac:dyDescent="0.25">
      <c r="A24" s="30">
        <v>14</v>
      </c>
      <c r="B24" s="32">
        <v>341</v>
      </c>
      <c r="C24" s="34" t="str">
        <f>IF(B24=0," ",VLOOKUP(B24,[1]Женщины!B$1:H$65536,2,FALSE))</f>
        <v>Белостоцкая Елена</v>
      </c>
      <c r="D24" s="35" t="str">
        <f>IF(B24=0," ",VLOOKUP($B24,[1]Женщины!$B$1:$H$65536,3,FALSE))</f>
        <v>29.05.1998</v>
      </c>
      <c r="E24" s="36" t="str">
        <f>IF(B24=0," ",IF(VLOOKUP($B24,[1]Женщины!$B$1:$H$65536,4,FALSE)=0," ",VLOOKUP($B24,[1]Женщины!$B$1:$H$65536,4,FALSE)))</f>
        <v>КМС</v>
      </c>
      <c r="F24" s="34" t="str">
        <f>IF(B24=0," ",VLOOKUP($B24,[1]Женщины!$B$1:$H$65536,5,FALSE))</f>
        <v xml:space="preserve">Республика Татарстан </v>
      </c>
      <c r="G24" s="34" t="str">
        <f>IF(B24=0," ",VLOOKUP($B24,[1]Женщины!$B$1:$H$65536,6,FALSE))</f>
        <v xml:space="preserve">Казань, ФГБОУ ВО ПГАФКСиТ </v>
      </c>
      <c r="H24" s="40"/>
      <c r="I24" s="40">
        <v>6.8182870370370359E-4</v>
      </c>
      <c r="J24" s="46" t="str">
        <f>IF(I24=0," ",IF(I24&lt;=[1]Разряды!$D$32,[1]Разряды!$D$3,IF(I24&lt;=[1]Разряды!$E$32,[1]Разряды!$E$3,IF(I24&lt;=[1]Разряды!$F$32,[1]Разряды!$F$3,IF(I24&lt;=[1]Разряды!$G$32,[1]Разряды!$G$3,IF(I24&lt;=[1]Разряды!$H$32,[1]Разряды!$H$3,IF(I24&lt;=[1]Разряды!$I$32,[1]Разряды!$I$3,IF(I24&lt;=[1]Разряды!$J$32,[1]Разряды!$J$3,"б/р"))))))))</f>
        <v>1р</v>
      </c>
      <c r="K24" s="46">
        <v>1</v>
      </c>
      <c r="L24" s="161" t="str">
        <f>IF(B24=0," ",VLOOKUP($B24,[1]Женщины!$B$1:$H$65536,7,FALSE))</f>
        <v>Малых Н.Л., Малых И.С., Барашников А.С.</v>
      </c>
    </row>
    <row r="25" spans="1:12" x14ac:dyDescent="0.25">
      <c r="A25" s="30">
        <v>15</v>
      </c>
      <c r="B25" s="32">
        <v>236</v>
      </c>
      <c r="C25" s="34" t="str">
        <f>IF(B25=0," ",VLOOKUP(B25,[1]Женщины!B$1:H$65536,2,FALSE))</f>
        <v>Цыплакова Надежда</v>
      </c>
      <c r="D25" s="35" t="str">
        <f>IF(B25=0," ",VLOOKUP($B25,[1]Женщины!$B$1:$H$65536,3,FALSE))</f>
        <v>23.08.1995</v>
      </c>
      <c r="E25" s="36" t="str">
        <f>IF(B25=0," ",IF(VLOOKUP($B25,[1]Женщины!$B$1:$H$65536,4,FALSE)=0," ",VLOOKUP($B25,[1]Женщины!$B$1:$H$65536,4,FALSE)))</f>
        <v>КМС</v>
      </c>
      <c r="F25" s="34" t="str">
        <f>IF(B25=0," ",VLOOKUP($B25,[1]Женщины!$B$1:$H$65536,5,FALSE))</f>
        <v xml:space="preserve">Архангельская </v>
      </c>
      <c r="G25" s="161" t="str">
        <f>IF(B25=0," ",VLOOKUP($B25,[1]Женщины!$B$1:$H$65536,6,FALSE))</f>
        <v xml:space="preserve">Архангельск, САФУ им. М.В. Ломоносова  </v>
      </c>
      <c r="H25" s="40"/>
      <c r="I25" s="40">
        <v>6.8402777777777776E-4</v>
      </c>
      <c r="J25" s="46" t="str">
        <f>IF(I25=0," ",IF(I25&lt;=[1]Разряды!$D$32,[1]Разряды!$D$3,IF(I25&lt;=[1]Разряды!$E$32,[1]Разряды!$E$3,IF(I25&lt;=[1]Разряды!$F$32,[1]Разряды!$F$3,IF(I25&lt;=[1]Разряды!$G$32,[1]Разряды!$G$3,IF(I25&lt;=[1]Разряды!$H$32,[1]Разряды!$H$3,IF(I25&lt;=[1]Разряды!$I$32,[1]Разряды!$I$3,IF(I25&lt;=[1]Разряды!$J$32,[1]Разряды!$J$3,"б/р"))))))))</f>
        <v>1р</v>
      </c>
      <c r="K25" s="46">
        <v>1</v>
      </c>
      <c r="L25" s="34" t="str">
        <f>IF(B25=0," ",VLOOKUP($B25,[1]Женщины!$B$1:$H$65536,7,FALSE))</f>
        <v>Мингалева А.Г.</v>
      </c>
    </row>
    <row r="26" spans="1:12" x14ac:dyDescent="0.25">
      <c r="A26" s="30">
        <v>16</v>
      </c>
      <c r="B26" s="32">
        <v>289</v>
      </c>
      <c r="C26" s="34" t="str">
        <f>IF(B26=0," ",VLOOKUP(B26,[1]Женщины!B$1:H$65536,2,FALSE))</f>
        <v>Девяткина Ксения</v>
      </c>
      <c r="D26" s="35" t="str">
        <f>IF(B26=0," ",VLOOKUP($B26,[1]Женщины!$B$1:$H$65536,3,FALSE))</f>
        <v>17.08.1998</v>
      </c>
      <c r="E26" s="36" t="str">
        <f>IF(B26=0," ",IF(VLOOKUP($B26,[1]Женщины!$B$1:$H$65536,4,FALSE)=0," ",VLOOKUP($B26,[1]Женщины!$B$1:$H$65536,4,FALSE)))</f>
        <v>КМС</v>
      </c>
      <c r="F26" s="34" t="str">
        <f>IF(B26=0," ",VLOOKUP($B26,[1]Женщины!$B$1:$H$65536,5,FALSE))</f>
        <v xml:space="preserve">Пензенская </v>
      </c>
      <c r="G26" s="34" t="str">
        <f>IF(B26=0," ",VLOOKUP($B26,[1]Женщины!$B$1:$H$65536,6,FALSE))</f>
        <v xml:space="preserve">Пенза, ПензГТУ  </v>
      </c>
      <c r="H26" s="40"/>
      <c r="I26" s="40">
        <v>6.8657407407407415E-4</v>
      </c>
      <c r="J26" s="46" t="str">
        <f>IF(I26=0," ",IF(I26&lt;=[1]Разряды!$D$32,[1]Разряды!$D$3,IF(I26&lt;=[1]Разряды!$E$32,[1]Разряды!$E$3,IF(I26&lt;=[1]Разряды!$F$32,[1]Разряды!$F$3,IF(I26&lt;=[1]Разряды!$G$32,[1]Разряды!$G$3,IF(I26&lt;=[1]Разряды!$H$32,[1]Разряды!$H$3,IF(I26&lt;=[1]Разряды!$I$32,[1]Разряды!$I$3,IF(I26&lt;=[1]Разряды!$J$32,[1]Разряды!$J$3,"б/р"))))))))</f>
        <v>1р</v>
      </c>
      <c r="K26" s="36">
        <v>1</v>
      </c>
      <c r="L26" s="34" t="str">
        <f>IF(B26=0," ",VLOOKUP($B26,[1]Женщины!$B$1:$H$65536,7,FALSE))</f>
        <v>Гарынов А.А.</v>
      </c>
    </row>
    <row r="27" spans="1:12" x14ac:dyDescent="0.25">
      <c r="A27" s="30">
        <v>17</v>
      </c>
      <c r="B27" s="32">
        <v>74</v>
      </c>
      <c r="C27" s="26" t="str">
        <f>IF(B27=0," ",VLOOKUP(B27,[1]Женщины!B$1:H$65536,2,FALSE))</f>
        <v>Герман Анна</v>
      </c>
      <c r="D27" s="27" t="str">
        <f>IF(B27=0," ",VLOOKUP($B27,[1]Женщины!$B$1:$H$65536,3,FALSE))</f>
        <v>02.06.1993</v>
      </c>
      <c r="E27" s="25" t="str">
        <f>IF(B27=0," ",IF(VLOOKUP($B27,[1]Женщины!$B$1:$H$65536,4,FALSE)=0," ",VLOOKUP($B27,[1]Женщины!$B$1:$H$65536,4,FALSE)))</f>
        <v>КМС</v>
      </c>
      <c r="F27" s="26" t="str">
        <f>IF(B27=0," ",VLOOKUP($B27,[1]Женщины!$B$1:$H$65536,5,FALSE))</f>
        <v>Костромская</v>
      </c>
      <c r="G27" s="42" t="str">
        <f>IF(B27=0," ",VLOOKUP($B27,[1]Женщины!$B$1:$H$65536,6,FALSE))</f>
        <v>Кострома, КГУ</v>
      </c>
      <c r="H27" s="28"/>
      <c r="I27" s="28">
        <v>6.876157407407407E-4</v>
      </c>
      <c r="J27" s="30" t="str">
        <f>IF(I27=0," ",IF(I27&lt;=[1]Разряды!$D$32,[1]Разряды!$D$3,IF(I27&lt;=[1]Разряды!$E$32,[1]Разряды!$E$3,IF(I27&lt;=[1]Разряды!$F$32,[1]Разряды!$F$3,IF(I27&lt;=[1]Разряды!$G$32,[1]Разряды!$G$3,IF(I27&lt;=[1]Разряды!$H$32,[1]Разряды!$H$3,IF(I27&lt;=[1]Разряды!$I$32,[1]Разряды!$I$3,IF(I27&lt;=[1]Разряды!$J$32,[1]Разряды!$J$3,"б/р"))))))))</f>
        <v>1р</v>
      </c>
      <c r="K27" s="25">
        <v>1</v>
      </c>
      <c r="L27" s="26" t="str">
        <f>IF(B27=0," ",VLOOKUP($B27,[1]Женщины!$B$1:$H$65536,7,FALSE))</f>
        <v>Павлов Е.А.</v>
      </c>
    </row>
    <row r="28" spans="1:12" x14ac:dyDescent="0.25">
      <c r="A28" s="30">
        <v>18</v>
      </c>
      <c r="B28" s="32">
        <v>121</v>
      </c>
      <c r="C28" s="34" t="str">
        <f>IF(B28=0," ",VLOOKUP(B28,[1]Женщины!B$1:H$65536,2,FALSE))</f>
        <v>Савинкова Алина</v>
      </c>
      <c r="D28" s="35" t="str">
        <f>IF(B28=0," ",VLOOKUP($B28,[1]Женщины!$B$1:$H$65536,3,FALSE))</f>
        <v>09.07.1996</v>
      </c>
      <c r="E28" s="36" t="str">
        <f>IF(B28=0," ",IF(VLOOKUP($B28,[1]Женщины!$B$1:$H$65536,4,FALSE)=0," ",VLOOKUP($B28,[1]Женщины!$B$1:$H$65536,4,FALSE)))</f>
        <v>КМС</v>
      </c>
      <c r="F28" s="34" t="str">
        <f>IF(B28=0," ",VLOOKUP($B28,[1]Женщины!$B$1:$H$65536,5,FALSE))</f>
        <v>Тамбовская</v>
      </c>
      <c r="G28" s="34" t="str">
        <f>IF(B28=0," ",VLOOKUP($B28,[1]Женщины!$B$1:$H$65536,6,FALSE))</f>
        <v xml:space="preserve">Тамбов, ТГУ им. Г.Р. Державина </v>
      </c>
      <c r="H28" s="40"/>
      <c r="I28" s="40">
        <v>6.9386574074074088E-4</v>
      </c>
      <c r="J28" s="46" t="str">
        <f>IF(I28=0," ",IF(I28&lt;=[1]Разряды!$D$32,[1]Разряды!$D$3,IF(I28&lt;=[1]Разряды!$E$32,[1]Разряды!$E$3,IF(I28&lt;=[1]Разряды!$F$32,[1]Разряды!$F$3,IF(I28&lt;=[1]Разряды!$G$32,[1]Разряды!$G$3,IF(I28&lt;=[1]Разряды!$H$32,[1]Разряды!$H$3,IF(I28&lt;=[1]Разряды!$I$32,[1]Разряды!$I$3,IF(I28&lt;=[1]Разряды!$J$32,[1]Разряды!$J$3,"б/р"))))))))</f>
        <v>1р</v>
      </c>
      <c r="K28" s="46">
        <v>1</v>
      </c>
      <c r="L28" s="34" t="str">
        <f>IF(B28=0," ",VLOOKUP($B28,[1]Женщины!$B$1:$H$65536,7,FALSE))</f>
        <v>Солтан М.В.</v>
      </c>
    </row>
    <row r="29" spans="1:12" x14ac:dyDescent="0.25">
      <c r="A29" s="30">
        <v>19</v>
      </c>
      <c r="B29" s="32">
        <v>42</v>
      </c>
      <c r="C29" s="34" t="str">
        <f>IF(B29=0," ",VLOOKUP(B29,[1]Женщины!B$1:H$65536,2,FALSE))</f>
        <v>Волкова Александра</v>
      </c>
      <c r="D29" s="35" t="str">
        <f>IF(B29=0," ",VLOOKUP($B29,[1]Женщины!$B$1:$H$65536,3,FALSE))</f>
        <v>25.07.1998</v>
      </c>
      <c r="E29" s="36" t="str">
        <f>IF(B29=0," ",IF(VLOOKUP($B29,[1]Женщины!$B$1:$H$65536,4,FALSE)=0," ",VLOOKUP($B29,[1]Женщины!$B$1:$H$65536,4,FALSE)))</f>
        <v>1р</v>
      </c>
      <c r="F29" s="34" t="str">
        <f>IF(B29=0," ",VLOOKUP($B29,[1]Женщины!$B$1:$H$65536,5,FALSE))</f>
        <v>Вологодская</v>
      </c>
      <c r="G29" s="34" t="str">
        <f>IF(B29=0," ",VLOOKUP($B29,[1]Женщины!$B$1:$H$65536,6,FALSE))</f>
        <v>Череповец, ЧГУ</v>
      </c>
      <c r="H29" s="40"/>
      <c r="I29" s="84">
        <v>6.9965277777777777E-4</v>
      </c>
      <c r="J29" s="46" t="str">
        <f>IF(I29=0," ",IF(I29&lt;=[1]Разряды!$D$32,[1]Разряды!$D$3,IF(I29&lt;=[1]Разряды!$E$32,[1]Разряды!$E$3,IF(I29&lt;=[1]Разряды!$F$32,[1]Разряды!$F$3,IF(I29&lt;=[1]Разряды!$G$32,[1]Разряды!$G$3,IF(I29&lt;=[1]Разряды!$H$32,[1]Разряды!$H$3,IF(I29&lt;=[1]Разряды!$I$32,[1]Разряды!$I$3,IF(I29&lt;=[1]Разряды!$J$32,[1]Разряды!$J$3,"б/р"))))))))</f>
        <v>1р</v>
      </c>
      <c r="K29" s="36">
        <v>1</v>
      </c>
      <c r="L29" s="34" t="str">
        <f>IF(B29=0," ",VLOOKUP($B29,[1]Женщины!$B$1:$H$65536,7,FALSE))</f>
        <v>Столбова О.В., Селюцкий С.А.</v>
      </c>
    </row>
    <row r="30" spans="1:12" x14ac:dyDescent="0.25">
      <c r="A30" s="30">
        <v>20</v>
      </c>
      <c r="B30" s="32">
        <v>349</v>
      </c>
      <c r="C30" s="34" t="str">
        <f>IF(B30=0," ",VLOOKUP(B30,[1]Женщины!B$1:H$65536,2,FALSE))</f>
        <v>Сбродова Дарья</v>
      </c>
      <c r="D30" s="35" t="str">
        <f>IF(B30=0," ",VLOOKUP($B30,[1]Женщины!$B$1:$H$65536,3,FALSE))</f>
        <v>28.09.1997</v>
      </c>
      <c r="E30" s="36" t="str">
        <f>IF(B30=0," ",IF(VLOOKUP($B30,[1]Женщины!$B$1:$H$65536,4,FALSE)=0," ",VLOOKUP($B30,[1]Женщины!$B$1:$H$65536,4,FALSE)))</f>
        <v>КМС</v>
      </c>
      <c r="F30" s="34" t="str">
        <f>IF(B30=0," ",VLOOKUP($B30,[1]Женщины!$B$1:$H$65536,5,FALSE))</f>
        <v xml:space="preserve">Москва </v>
      </c>
      <c r="G30" s="34" t="str">
        <f>IF(B30=0," ",VLOOKUP($B30,[1]Женщины!$B$1:$H$65536,6,FALSE))</f>
        <v xml:space="preserve">Москва, МГПУ </v>
      </c>
      <c r="H30" s="40"/>
      <c r="I30" s="84">
        <v>7.0057870370370369E-4</v>
      </c>
      <c r="J30" s="46" t="str">
        <f>IF(I30=0," ",IF(I30&lt;=[1]Разряды!$D$32,[1]Разряды!$D$3,IF(I30&lt;=[1]Разряды!$E$32,[1]Разряды!$E$3,IF(I30&lt;=[1]Разряды!$F$32,[1]Разряды!$F$3,IF(I30&lt;=[1]Разряды!$G$32,[1]Разряды!$G$3,IF(I30&lt;=[1]Разряды!$H$32,[1]Разряды!$H$3,IF(I30&lt;=[1]Разряды!$I$32,[1]Разряды!$I$3,IF(I30&lt;=[1]Разряды!$J$32,[1]Разряды!$J$3,"б/р"))))))))</f>
        <v>1р</v>
      </c>
      <c r="K30" s="46">
        <v>1</v>
      </c>
      <c r="L30" s="34" t="str">
        <f>IF(B30=0," ",VLOOKUP($B30,[1]Женщины!$B$1:$H$65536,7,FALSE))</f>
        <v>Филатовы М.И., Е.А.</v>
      </c>
    </row>
    <row r="31" spans="1:12" x14ac:dyDescent="0.25">
      <c r="A31" s="30">
        <v>21</v>
      </c>
      <c r="B31" s="32">
        <v>188</v>
      </c>
      <c r="C31" s="34" t="str">
        <f>IF(B31=0," ",VLOOKUP(B31,[1]Женщины!B$1:H$65536,2,FALSE))</f>
        <v>Третьякова Наталия</v>
      </c>
      <c r="D31" s="35" t="str">
        <f>IF(B31=0," ",VLOOKUP($B31,[1]Женщины!$B$1:$H$65536,3,FALSE))</f>
        <v>14.12.1995</v>
      </c>
      <c r="E31" s="36" t="str">
        <f>IF(B31=0," ",IF(VLOOKUP($B31,[1]Женщины!$B$1:$H$65536,4,FALSE)=0," ",VLOOKUP($B31,[1]Женщины!$B$1:$H$65536,4,FALSE)))</f>
        <v>1р</v>
      </c>
      <c r="F31" s="34" t="str">
        <f>IF(B31=0," ",VLOOKUP($B31,[1]Женщины!$B$1:$H$65536,5,FALSE))</f>
        <v>Ярославская</v>
      </c>
      <c r="G31" s="34" t="str">
        <f>IF(B31=0," ",VLOOKUP($B31,[1]Женщины!$B$1:$H$65536,6,FALSE))</f>
        <v xml:space="preserve">Ярославль, ЯрГУ им. П.Г. Демидова </v>
      </c>
      <c r="H31" s="40"/>
      <c r="I31" s="84">
        <v>7.0092592592592602E-4</v>
      </c>
      <c r="J31" s="46" t="str">
        <f>IF(I31=0," ",IF(I31&lt;=[1]Разряды!$D$32,[1]Разряды!$D$3,IF(I31&lt;=[1]Разряды!$E$32,[1]Разряды!$E$3,IF(I31&lt;=[1]Разряды!$F$32,[1]Разряды!$F$3,IF(I31&lt;=[1]Разряды!$G$32,[1]Разряды!$G$3,IF(I31&lt;=[1]Разряды!$H$32,[1]Разряды!$H$3,IF(I31&lt;=[1]Разряды!$I$32,[1]Разряды!$I$3,IF(I31&lt;=[1]Разряды!$J$32,[1]Разряды!$J$3,"б/р"))))))))</f>
        <v>1р</v>
      </c>
      <c r="K31" s="46">
        <v>1</v>
      </c>
      <c r="L31" s="34" t="str">
        <f>IF(B31=0," ",VLOOKUP($B31,[1]Женщины!$B$1:$H$65536,7,FALSE))</f>
        <v>Тюленев С.А.</v>
      </c>
    </row>
    <row r="32" spans="1:12" x14ac:dyDescent="0.25">
      <c r="A32" s="30">
        <v>22</v>
      </c>
      <c r="B32" s="32">
        <v>118</v>
      </c>
      <c r="C32" s="34" t="str">
        <f>IF(B32=0," ",VLOOKUP(B32,[1]Женщины!B$1:H$65536,2,FALSE))</f>
        <v>Исакова Юлия</v>
      </c>
      <c r="D32" s="35" t="str">
        <f>IF(B32=0," ",VLOOKUP($B32,[1]Женщины!$B$1:$H$65536,3,FALSE))</f>
        <v>07.07.1995</v>
      </c>
      <c r="E32" s="36" t="str">
        <f>IF(B32=0," ",IF(VLOOKUP($B32,[1]Женщины!$B$1:$H$65536,4,FALSE)=0," ",VLOOKUP($B32,[1]Женщины!$B$1:$H$65536,4,FALSE)))</f>
        <v>КМС</v>
      </c>
      <c r="F32" s="34" t="str">
        <f>IF(B32=0," ",VLOOKUP($B32,[1]Женщины!$B$1:$H$65536,5,FALSE))</f>
        <v>Пермский край</v>
      </c>
      <c r="G32" s="34" t="str">
        <f>IF(B32=0," ",VLOOKUP($B32,[1]Женщины!$B$1:$H$65536,6,FALSE))</f>
        <v>Пермь, ПНИПУ</v>
      </c>
      <c r="H32" s="40"/>
      <c r="I32" s="84">
        <v>7.0150462962962961E-4</v>
      </c>
      <c r="J32" s="46" t="str">
        <f>IF(I32=0," ",IF(I32&lt;=[1]Разряды!$D$32,[1]Разряды!$D$3,IF(I32&lt;=[1]Разряды!$E$32,[1]Разряды!$E$3,IF(I32&lt;=[1]Разряды!$F$32,[1]Разряды!$F$3,IF(I32&lt;=[1]Разряды!$G$32,[1]Разряды!$G$3,IF(I32&lt;=[1]Разряды!$H$32,[1]Разряды!$H$3,IF(I32&lt;=[1]Разряды!$I$32,[1]Разряды!$I$3,IF(I32&lt;=[1]Разряды!$J$32,[1]Разряды!$J$3,"б/р"))))))))</f>
        <v>1р</v>
      </c>
      <c r="K32" s="36" t="s">
        <v>25</v>
      </c>
      <c r="L32" s="34" t="str">
        <f>IF(B32=0," ",VLOOKUP($B32,[1]Женщины!$B$1:$H$65536,7,FALSE))</f>
        <v>Силкина А.С.</v>
      </c>
    </row>
    <row r="33" spans="1:12" x14ac:dyDescent="0.25">
      <c r="A33" s="30">
        <v>23</v>
      </c>
      <c r="B33" s="32">
        <v>73</v>
      </c>
      <c r="C33" s="34" t="str">
        <f>IF(B33=0," ",VLOOKUP(B33,[1]Женщины!B$1:H$65536,2,FALSE))</f>
        <v>Щурякова Дарья</v>
      </c>
      <c r="D33" s="35" t="str">
        <f>IF(B33=0," ",VLOOKUP($B33,[1]Женщины!$B$1:$H$65536,3,FALSE))</f>
        <v>19.02.1993</v>
      </c>
      <c r="E33" s="36" t="str">
        <f>IF(B33=0," ",IF(VLOOKUP($B33,[1]Женщины!$B$1:$H$65536,4,FALSE)=0," ",VLOOKUP($B33,[1]Женщины!$B$1:$H$65536,4,FALSE)))</f>
        <v>КМС</v>
      </c>
      <c r="F33" s="34" t="str">
        <f>IF(B33=0," ",VLOOKUP($B33,[1]Женщины!$B$1:$H$65536,5,FALSE))</f>
        <v>Республика Мордовия</v>
      </c>
      <c r="G33" s="161" t="str">
        <f>IF(B33=0," ",VLOOKUP($B33,[1]Женщины!$B$1:$H$65536,6,FALSE))</f>
        <v>Саранск, ФГБОУ ВПО "МГУ им. Н.П. Огарева"</v>
      </c>
      <c r="H33" s="40"/>
      <c r="I33" s="84">
        <v>7.0590277777777784E-4</v>
      </c>
      <c r="J33" s="46" t="str">
        <f>IF(I33=0," ",IF(I33&lt;=[1]Разряды!$D$32,[1]Разряды!$D$3,IF(I33&lt;=[1]Разряды!$E$32,[1]Разряды!$E$3,IF(I33&lt;=[1]Разряды!$F$32,[1]Разряды!$F$3,IF(I33&lt;=[1]Разряды!$G$32,[1]Разряды!$G$3,IF(I33&lt;=[1]Разряды!$H$32,[1]Разряды!$H$3,IF(I33&lt;=[1]Разряды!$I$32,[1]Разряды!$I$3,IF(I33&lt;=[1]Разряды!$J$32,[1]Разряды!$J$3,"б/р"))))))))</f>
        <v>1р</v>
      </c>
      <c r="K33" s="36">
        <v>1</v>
      </c>
      <c r="L33" s="34" t="str">
        <f>IF(B33=0," ",VLOOKUP($B33,[1]Женщины!$B$1:$H$65536,7,FALSE))</f>
        <v>Запрялов В.А.</v>
      </c>
    </row>
    <row r="34" spans="1:12" x14ac:dyDescent="0.25">
      <c r="A34" s="30">
        <v>24</v>
      </c>
      <c r="B34" s="32">
        <v>41</v>
      </c>
      <c r="C34" s="34" t="str">
        <f>IF(B34=0," ",VLOOKUP(B34,[1]Женщины!B$1:H$65536,2,FALSE))</f>
        <v>Кузьмина Светлана</v>
      </c>
      <c r="D34" s="35" t="str">
        <f>IF(B34=0," ",VLOOKUP($B34,[1]Женщины!$B$1:$H$65536,3,FALSE))</f>
        <v>20.02.1997</v>
      </c>
      <c r="E34" s="36" t="str">
        <f>IF(B34=0," ",IF(VLOOKUP($B34,[1]Женщины!$B$1:$H$65536,4,FALSE)=0," ",VLOOKUP($B34,[1]Женщины!$B$1:$H$65536,4,FALSE)))</f>
        <v>КМС</v>
      </c>
      <c r="F34" s="34" t="str">
        <f>IF(B34=0," ",VLOOKUP($B34,[1]Женщины!$B$1:$H$65536,5,FALSE))</f>
        <v>Сахалинская</v>
      </c>
      <c r="G34" s="34" t="str">
        <f>IF(B34=0," ",VLOOKUP($B34,[1]Женщины!$B$1:$H$65536,6,FALSE))</f>
        <v>Южно-Сахалинск, СахГУ</v>
      </c>
      <c r="H34" s="40"/>
      <c r="I34" s="84">
        <v>7.0902777777777772E-4</v>
      </c>
      <c r="J34" s="46" t="str">
        <f>IF(I34=0," ",IF(I34&lt;=[1]Разряды!$D$32,[1]Разряды!$D$3,IF(I34&lt;=[1]Разряды!$E$32,[1]Разряды!$E$3,IF(I34&lt;=[1]Разряды!$F$32,[1]Разряды!$F$3,IF(I34&lt;=[1]Разряды!$G$32,[1]Разряды!$G$3,IF(I34&lt;=[1]Разряды!$H$32,[1]Разряды!$H$3,IF(I34&lt;=[1]Разряды!$I$32,[1]Разряды!$I$3,IF(I34&lt;=[1]Разряды!$J$32,[1]Разряды!$J$3,"б/р"))))))))</f>
        <v>1р</v>
      </c>
      <c r="K34" s="46">
        <v>1</v>
      </c>
      <c r="L34" s="34" t="str">
        <f>IF(B34=0," ",VLOOKUP($B34,[1]Женщины!$B$1:$H$65536,7,FALSE))</f>
        <v>Жижикин А.Н.</v>
      </c>
    </row>
    <row r="35" spans="1:12" x14ac:dyDescent="0.25">
      <c r="A35" s="30">
        <v>25</v>
      </c>
      <c r="B35" s="32">
        <v>237</v>
      </c>
      <c r="C35" s="34" t="str">
        <f>IF(B35=0," ",VLOOKUP(B35,[1]Женщины!B$1:H$65536,2,FALSE))</f>
        <v>Каркавцева Анастасия</v>
      </c>
      <c r="D35" s="35" t="str">
        <f>IF(B35=0," ",VLOOKUP($B35,[1]Женщины!$B$1:$H$65536,3,FALSE))</f>
        <v>04.07.1996</v>
      </c>
      <c r="E35" s="36" t="str">
        <f>IF(B35=0," ",IF(VLOOKUP($B35,[1]Женщины!$B$1:$H$65536,4,FALSE)=0," ",VLOOKUP($B35,[1]Женщины!$B$1:$H$65536,4,FALSE)))</f>
        <v>1р</v>
      </c>
      <c r="F35" s="34" t="str">
        <f>IF(B35=0," ",VLOOKUP($B35,[1]Женщины!$B$1:$H$65536,5,FALSE))</f>
        <v xml:space="preserve">Архангельская </v>
      </c>
      <c r="G35" s="161" t="str">
        <f>IF(B35=0," ",VLOOKUP($B35,[1]Женщины!$B$1:$H$65536,6,FALSE))</f>
        <v xml:space="preserve">Архангельск, САФУ им. М.В. Ломоносова  </v>
      </c>
      <c r="H35" s="40"/>
      <c r="I35" s="84">
        <v>7.0972222222222226E-4</v>
      </c>
      <c r="J35" s="46" t="str">
        <f>IF(I35=0," ",IF(I35&lt;=[1]Разряды!$D$32,[1]Разряды!$D$3,IF(I35&lt;=[1]Разряды!$E$32,[1]Разряды!$E$3,IF(I35&lt;=[1]Разряды!$F$32,[1]Разряды!$F$3,IF(I35&lt;=[1]Разряды!$G$32,[1]Разряды!$G$3,IF(I35&lt;=[1]Разряды!$H$32,[1]Разряды!$H$3,IF(I35&lt;=[1]Разряды!$I$32,[1]Разряды!$I$3,IF(I35&lt;=[1]Разряды!$J$32,[1]Разряды!$J$3,"б/р"))))))))</f>
        <v>1р</v>
      </c>
      <c r="K35" s="46">
        <v>1</v>
      </c>
      <c r="L35" s="34" t="str">
        <f>IF(B35=0," ",VLOOKUP($B35,[1]Женщины!$B$1:$H$65536,7,FALSE))</f>
        <v>Мингалева А.Г.</v>
      </c>
    </row>
    <row r="36" spans="1:12" x14ac:dyDescent="0.25">
      <c r="A36" s="30">
        <v>26</v>
      </c>
      <c r="B36" s="32">
        <v>25</v>
      </c>
      <c r="C36" s="34" t="str">
        <f>IF(B36=0," ",VLOOKUP(B36,[1]Женщины!B$1:H$65536,2,FALSE))</f>
        <v>Черных Арина</v>
      </c>
      <c r="D36" s="35" t="str">
        <f>IF(B36=0," ",VLOOKUP($B36,[1]Женщины!$B$1:$H$65536,3,FALSE))</f>
        <v>05.10.1998</v>
      </c>
      <c r="E36" s="36" t="str">
        <f>IF(B36=0," ",IF(VLOOKUP($B36,[1]Женщины!$B$1:$H$65536,4,FALSE)=0," ",VLOOKUP($B36,[1]Женщины!$B$1:$H$65536,4,FALSE)))</f>
        <v>1р</v>
      </c>
      <c r="F36" s="34" t="str">
        <f>IF(B36=0," ",VLOOKUP($B36,[1]Женщины!$B$1:$H$65536,5,FALSE))</f>
        <v>Приморский край</v>
      </c>
      <c r="G36" s="34" t="str">
        <f>IF(B36=0," ",VLOOKUP($B36,[1]Женщины!$B$1:$H$65536,6,FALSE))</f>
        <v>Владивосток, ДВФУ</v>
      </c>
      <c r="H36" s="40"/>
      <c r="I36" s="84">
        <v>7.1145833333333337E-4</v>
      </c>
      <c r="J36" s="46" t="str">
        <f>IF(I36=0," ",IF(I36&lt;=[1]Разряды!$D$32,[1]Разряды!$D$3,IF(I36&lt;=[1]Разряды!$E$32,[1]Разряды!$E$3,IF(I36&lt;=[1]Разряды!$F$32,[1]Разряды!$F$3,IF(I36&lt;=[1]Разряды!$G$32,[1]Разряды!$G$3,IF(I36&lt;=[1]Разряды!$H$32,[1]Разряды!$H$3,IF(I36&lt;=[1]Разряды!$I$32,[1]Разряды!$I$3,IF(I36&lt;=[1]Разряды!$J$32,[1]Разряды!$J$3,"б/р"))))))))</f>
        <v>1р</v>
      </c>
      <c r="K36" s="46">
        <v>1</v>
      </c>
      <c r="L36" s="34" t="str">
        <f>IF(B36=0," ",VLOOKUP($B36,[1]Женщины!$B$1:$H$65536,7,FALSE))</f>
        <v>Анисимов В.Н.</v>
      </c>
    </row>
    <row r="37" spans="1:12" x14ac:dyDescent="0.25">
      <c r="A37" s="30">
        <v>27</v>
      </c>
      <c r="B37" s="32">
        <v>7</v>
      </c>
      <c r="C37" s="34" t="str">
        <f>IF(B37=0," ",VLOOKUP(B37,[1]Женщины!B$1:H$65536,2,FALSE))</f>
        <v>Зайцева Дарья</v>
      </c>
      <c r="D37" s="35" t="str">
        <f>IF(B37=0," ",VLOOKUP($B37,[1]Женщины!$B$1:$H$65536,3,FALSE))</f>
        <v>03.02.1996</v>
      </c>
      <c r="E37" s="36" t="str">
        <f>IF(B37=0," ",IF(VLOOKUP($B37,[1]Женщины!$B$1:$H$65536,4,FALSE)=0," ",VLOOKUP($B37,[1]Женщины!$B$1:$H$65536,4,FALSE)))</f>
        <v>2р</v>
      </c>
      <c r="F37" s="34" t="str">
        <f>IF(B37=0," ",VLOOKUP($B37,[1]Женщины!$B$1:$H$65536,5,FALSE))</f>
        <v>Республика Марий Эл</v>
      </c>
      <c r="G37" s="34" t="str">
        <f>IF(B37=0," ",VLOOKUP($B37,[1]Женщины!$B$1:$H$65536,6,FALSE))</f>
        <v>Йошкар-Ола, ПГТУ</v>
      </c>
      <c r="H37" s="40"/>
      <c r="I37" s="84">
        <v>7.1956018518518517E-4</v>
      </c>
      <c r="J37" s="46" t="str">
        <f>IF(I37=0," ",IF(I37&lt;=[1]Разряды!$D$32,[1]Разряды!$D$3,IF(I37&lt;=[1]Разряды!$E$32,[1]Разряды!$E$3,IF(I37&lt;=[1]Разряды!$F$32,[1]Разряды!$F$3,IF(I37&lt;=[1]Разряды!$G$32,[1]Разряды!$G$3,IF(I37&lt;=[1]Разряды!$H$32,[1]Разряды!$H$3,IF(I37&lt;=[1]Разряды!$I$32,[1]Разряды!$I$3,IF(I37&lt;=[1]Разряды!$J$32,[1]Разряды!$J$3,"б/р"))))))))</f>
        <v>2р</v>
      </c>
      <c r="K37" s="46">
        <v>1</v>
      </c>
      <c r="L37" s="34" t="str">
        <f>IF(B37=0," ",VLOOKUP($B37,[1]Женщины!$B$1:$H$65536,7,FALSE))</f>
        <v>Соколов В.Г.</v>
      </c>
    </row>
    <row r="38" spans="1:12" x14ac:dyDescent="0.25">
      <c r="A38" s="30">
        <v>28</v>
      </c>
      <c r="B38" s="32">
        <v>214</v>
      </c>
      <c r="C38" s="34" t="str">
        <f>IF(B38=0," ",VLOOKUP(B38,[1]Женщины!B$1:H$65536,2,FALSE))</f>
        <v>Погудина Анастасия</v>
      </c>
      <c r="D38" s="35" t="str">
        <f>IF(B38=0," ",VLOOKUP($B38,[1]Женщины!$B$1:$H$65536,3,FALSE))</f>
        <v>12.06.1995</v>
      </c>
      <c r="E38" s="36" t="str">
        <f>IF(B38=0," ",IF(VLOOKUP($B38,[1]Женщины!$B$1:$H$65536,4,FALSE)=0," ",VLOOKUP($B38,[1]Женщины!$B$1:$H$65536,4,FALSE)))</f>
        <v>1р</v>
      </c>
      <c r="F38" s="34" t="str">
        <f>IF(B38=0," ",VLOOKUP($B38,[1]Женщины!$B$1:$H$65536,5,FALSE))</f>
        <v>Кировская</v>
      </c>
      <c r="G38" s="34" t="str">
        <f>IF(B38=0," ",VLOOKUP($B38,[1]Женщины!$B$1:$H$65536,6,FALSE))</f>
        <v>Киров, ВятГУ</v>
      </c>
      <c r="H38" s="40"/>
      <c r="I38" s="84">
        <v>7.2326388888888885E-4</v>
      </c>
      <c r="J38" s="46" t="str">
        <f>IF(I38=0," ",IF(I38&lt;=[1]Разряды!$D$32,[1]Разряды!$D$3,IF(I38&lt;=[1]Разряды!$E$32,[1]Разряды!$E$3,IF(I38&lt;=[1]Разряды!$F$32,[1]Разряды!$F$3,IF(I38&lt;=[1]Разряды!$G$32,[1]Разряды!$G$3,IF(I38&lt;=[1]Разряды!$H$32,[1]Разряды!$H$3,IF(I38&lt;=[1]Разряды!$I$32,[1]Разряды!$I$3,IF(I38&lt;=[1]Разряды!$J$32,[1]Разряды!$J$3,"б/р"))))))))</f>
        <v>2р</v>
      </c>
      <c r="K38" s="46">
        <v>1</v>
      </c>
      <c r="L38" s="34" t="str">
        <f>IF(B38=0," ",VLOOKUP($B38,[1]Женщины!$B$1:$H$65536,7,FALSE))</f>
        <v>Трушковы А.Н., М.В.</v>
      </c>
    </row>
    <row r="39" spans="1:12" x14ac:dyDescent="0.25">
      <c r="A39" s="30">
        <v>29</v>
      </c>
      <c r="B39" s="32">
        <v>139</v>
      </c>
      <c r="C39" s="34" t="str">
        <f>IF(B39=0," ",VLOOKUP(B39,[1]Женщины!B$1:H$65536,2,FALSE))</f>
        <v>Ибаева Маржанат</v>
      </c>
      <c r="D39" s="35" t="str">
        <f>IF(B39=0," ",VLOOKUP($B39,[1]Женщины!$B$1:$H$65536,3,FALSE))</f>
        <v>16.07.1995</v>
      </c>
      <c r="E39" s="36" t="str">
        <f>IF(B39=0," ",IF(VLOOKUP($B39,[1]Женщины!$B$1:$H$65536,4,FALSE)=0," ",VLOOKUP($B39,[1]Женщины!$B$1:$H$65536,4,FALSE)))</f>
        <v>КМС</v>
      </c>
      <c r="F39" s="34" t="str">
        <f>IF(B39=0," ",VLOOKUP($B39,[1]Женщины!$B$1:$H$65536,5,FALSE))</f>
        <v>Республика Дагестан</v>
      </c>
      <c r="G39" s="34" t="str">
        <f>IF(B39=0," ",VLOOKUP($B39,[1]Женщины!$B$1:$H$65536,6,FALSE))</f>
        <v xml:space="preserve">Махачкала, ДГУ </v>
      </c>
      <c r="H39" s="40"/>
      <c r="I39" s="84">
        <v>7.2395833333333329E-4</v>
      </c>
      <c r="J39" s="46" t="str">
        <f>IF(I39=0," ",IF(I39&lt;=[1]Разряды!$D$32,[1]Разряды!$D$3,IF(I39&lt;=[1]Разряды!$E$32,[1]Разряды!$E$3,IF(I39&lt;=[1]Разряды!$F$32,[1]Разряды!$F$3,IF(I39&lt;=[1]Разряды!$G$32,[1]Разряды!$G$3,IF(I39&lt;=[1]Разряды!$H$32,[1]Разряды!$H$3,IF(I39&lt;=[1]Разряды!$I$32,[1]Разряды!$I$3,IF(I39&lt;=[1]Разряды!$J$32,[1]Разряды!$J$3,"б/р"))))))))</f>
        <v>2р</v>
      </c>
      <c r="K39" s="36">
        <v>1</v>
      </c>
      <c r="L39" s="34" t="str">
        <f>IF(B39=0," ",VLOOKUP($B39,[1]Женщины!$B$1:$H$65536,7,FALSE))</f>
        <v>Багаутдинов З.М., Амрахов Р.Д.</v>
      </c>
    </row>
    <row r="40" spans="1:12" x14ac:dyDescent="0.25">
      <c r="A40" s="30">
        <v>30</v>
      </c>
      <c r="B40" s="32">
        <v>277</v>
      </c>
      <c r="C40" s="34" t="str">
        <f>IF(B40=0," ",VLOOKUP(B40,[1]Женщины!B$1:H$65536,2,FALSE))</f>
        <v>Мочалова Дана</v>
      </c>
      <c r="D40" s="35" t="str">
        <f>IF(B40=0," ",VLOOKUP($B40,[1]Женщины!$B$1:$H$65536,3,FALSE))</f>
        <v>06.03.1994</v>
      </c>
      <c r="E40" s="36" t="str">
        <f>IF(B40=0," ",IF(VLOOKUP($B40,[1]Женщины!$B$1:$H$65536,4,FALSE)=0," ",VLOOKUP($B40,[1]Женщины!$B$1:$H$65536,4,FALSE)))</f>
        <v>1р</v>
      </c>
      <c r="F40" s="34" t="str">
        <f>IF(B40=0," ",VLOOKUP($B40,[1]Женщины!$B$1:$H$65536,5,FALSE))</f>
        <v>Ивановская</v>
      </c>
      <c r="G40" s="34" t="str">
        <f>IF(B40=0," ",VLOOKUP($B40,[1]Женщины!$B$1:$H$65536,6,FALSE))</f>
        <v xml:space="preserve">Иваново, ИГХТУ </v>
      </c>
      <c r="H40" s="40"/>
      <c r="I40" s="84">
        <v>7.2962962962962955E-4</v>
      </c>
      <c r="J40" s="46" t="str">
        <f>IF(I40=0," ",IF(I40&lt;=[1]Разряды!$D$32,[1]Разряды!$D$3,IF(I40&lt;=[1]Разряды!$E$32,[1]Разряды!$E$3,IF(I40&lt;=[1]Разряды!$F$32,[1]Разряды!$F$3,IF(I40&lt;=[1]Разряды!$G$32,[1]Разряды!$G$3,IF(I40&lt;=[1]Разряды!$H$32,[1]Разряды!$H$3,IF(I40&lt;=[1]Разряды!$I$32,[1]Разряды!$I$3,IF(I40&lt;=[1]Разряды!$J$32,[1]Разряды!$J$3,"б/р"))))))))</f>
        <v>2р</v>
      </c>
      <c r="K40" s="46">
        <v>1</v>
      </c>
      <c r="L40" s="34" t="str">
        <f>IF(B40=0," ",VLOOKUP($B40,[1]Женщины!$B$1:$H$65536,7,FALSE))</f>
        <v>Рябчикова Л.В.</v>
      </c>
    </row>
    <row r="41" spans="1:12" x14ac:dyDescent="0.25">
      <c r="A41" s="30">
        <v>31</v>
      </c>
      <c r="B41" s="32">
        <v>281</v>
      </c>
      <c r="C41" s="34" t="str">
        <f>IF(B41=0," ",VLOOKUP(B41,[1]Женщины!B$1:H$65536,2,FALSE))</f>
        <v>Маханова Ксения</v>
      </c>
      <c r="D41" s="35" t="str">
        <f>IF(B41=0," ",VLOOKUP($B41,[1]Женщины!$B$1:$H$65536,3,FALSE))</f>
        <v>24.06.1993</v>
      </c>
      <c r="E41" s="36" t="str">
        <f>IF(B41=0," ",IF(VLOOKUP($B41,[1]Женщины!$B$1:$H$65536,4,FALSE)=0," ",VLOOKUP($B41,[1]Женщины!$B$1:$H$65536,4,FALSE)))</f>
        <v>1р</v>
      </c>
      <c r="F41" s="34" t="str">
        <f>IF(B41=0," ",VLOOKUP($B41,[1]Женщины!$B$1:$H$65536,5,FALSE))</f>
        <v>Ярославская</v>
      </c>
      <c r="G41" s="34" t="str">
        <f>IF(B41=0," ",VLOOKUP($B41,[1]Женщины!$B$1:$H$65536,6,FALSE))</f>
        <v xml:space="preserve">Ярославль, ЯГМУ  </v>
      </c>
      <c r="H41" s="40"/>
      <c r="I41" s="84">
        <v>7.3113425925925917E-4</v>
      </c>
      <c r="J41" s="46" t="str">
        <f>IF(I41=0," ",IF(I41&lt;=[1]Разряды!$D$32,[1]Разряды!$D$3,IF(I41&lt;=[1]Разряды!$E$32,[1]Разряды!$E$3,IF(I41&lt;=[1]Разряды!$F$32,[1]Разряды!$F$3,IF(I41&lt;=[1]Разряды!$G$32,[1]Разряды!$G$3,IF(I41&lt;=[1]Разряды!$H$32,[1]Разряды!$H$3,IF(I41&lt;=[1]Разряды!$I$32,[1]Разряды!$I$3,IF(I41&lt;=[1]Разряды!$J$32,[1]Разряды!$J$3,"б/р"))))))))</f>
        <v>2р</v>
      </c>
      <c r="K41" s="46">
        <v>1</v>
      </c>
      <c r="L41" s="34" t="str">
        <f>IF(B41=0," ",VLOOKUP($B41,[1]Женщины!$B$1:$H$65536,7,FALSE))</f>
        <v>Станкевич В.А.</v>
      </c>
    </row>
    <row r="42" spans="1:12" x14ac:dyDescent="0.25">
      <c r="A42" s="30">
        <v>32</v>
      </c>
      <c r="B42" s="32">
        <v>276</v>
      </c>
      <c r="C42" s="34" t="str">
        <f>IF(B42=0," ",VLOOKUP(B42,[1]Женщины!B$1:H$65536,2,FALSE))</f>
        <v>Яблокова Ирина</v>
      </c>
      <c r="D42" s="35" t="str">
        <f>IF(B42=0," ",VLOOKUP($B42,[1]Женщины!$B$1:$H$65536,3,FALSE))</f>
        <v>19.07.1994</v>
      </c>
      <c r="E42" s="36" t="str">
        <f>IF(B42=0," ",IF(VLOOKUP($B42,[1]Женщины!$B$1:$H$65536,4,FALSE)=0," ",VLOOKUP($B42,[1]Женщины!$B$1:$H$65536,4,FALSE)))</f>
        <v>1р</v>
      </c>
      <c r="F42" s="34" t="str">
        <f>IF(B42=0," ",VLOOKUP($B42,[1]Женщины!$B$1:$H$65536,5,FALSE))</f>
        <v>Ивановская</v>
      </c>
      <c r="G42" s="34" t="str">
        <f>IF(B42=0," ",VLOOKUP($B42,[1]Женщины!$B$1:$H$65536,6,FALSE))</f>
        <v xml:space="preserve">Иваново, ИГХТУ </v>
      </c>
      <c r="H42" s="40"/>
      <c r="I42" s="84">
        <v>7.3287037037037027E-4</v>
      </c>
      <c r="J42" s="46" t="str">
        <f>IF(I42=0," ",IF(I42&lt;=[1]Разряды!$D$32,[1]Разряды!$D$3,IF(I42&lt;=[1]Разряды!$E$32,[1]Разряды!$E$3,IF(I42&lt;=[1]Разряды!$F$32,[1]Разряды!$F$3,IF(I42&lt;=[1]Разряды!$G$32,[1]Разряды!$G$3,IF(I42&lt;=[1]Разряды!$H$32,[1]Разряды!$H$3,IF(I42&lt;=[1]Разряды!$I$32,[1]Разряды!$I$3,IF(I42&lt;=[1]Разряды!$J$32,[1]Разряды!$J$3,"б/р"))))))))</f>
        <v>2р</v>
      </c>
      <c r="K42" s="46">
        <v>1</v>
      </c>
      <c r="L42" s="34" t="str">
        <f>IF(B42=0," ",VLOOKUP($B42,[1]Женщины!$B$1:$H$65536,7,FALSE))</f>
        <v>Рябчикова Л.В.</v>
      </c>
    </row>
    <row r="43" spans="1:12" x14ac:dyDescent="0.25">
      <c r="A43" s="30">
        <v>32</v>
      </c>
      <c r="B43" s="32">
        <v>137</v>
      </c>
      <c r="C43" s="34" t="str">
        <f>IF(B43=0," ",VLOOKUP(B43,[1]Женщины!B$1:H$65536,2,FALSE))</f>
        <v>Шумилова Евгения</v>
      </c>
      <c r="D43" s="35" t="str">
        <f>IF(B43=0," ",VLOOKUP($B43,[1]Женщины!$B$1:$H$65536,3,FALSE))</f>
        <v>27.08.1994</v>
      </c>
      <c r="E43" s="36" t="str">
        <f>IF(B43=0," ",IF(VLOOKUP($B43,[1]Женщины!$B$1:$H$65536,4,FALSE)=0," ",VLOOKUP($B43,[1]Женщины!$B$1:$H$65536,4,FALSE)))</f>
        <v>1р</v>
      </c>
      <c r="F43" s="34" t="str">
        <f>IF(B43=0," ",VLOOKUP($B43,[1]Женщины!$B$1:$H$65536,5,FALSE))</f>
        <v>Ивановская</v>
      </c>
      <c r="G43" s="34" t="str">
        <f>IF(B43=0," ",VLOOKUP($B43,[1]Женщины!$B$1:$H$65536,6,FALSE))</f>
        <v>Шуя, ШФ ИвГУ</v>
      </c>
      <c r="H43" s="40"/>
      <c r="I43" s="84">
        <v>7.3287037037037027E-4</v>
      </c>
      <c r="J43" s="46" t="str">
        <f>IF(I43=0," ",IF(I43&lt;=[1]Разряды!$D$32,[1]Разряды!$D$3,IF(I43&lt;=[1]Разряды!$E$32,[1]Разряды!$E$3,IF(I43&lt;=[1]Разряды!$F$32,[1]Разряды!$F$3,IF(I43&lt;=[1]Разряды!$G$32,[1]Разряды!$G$3,IF(I43&lt;=[1]Разряды!$H$32,[1]Разряды!$H$3,IF(I43&lt;=[1]Разряды!$I$32,[1]Разряды!$I$3,IF(I43&lt;=[1]Разряды!$J$32,[1]Разряды!$J$3,"б/р"))))))))</f>
        <v>2р</v>
      </c>
      <c r="K43" s="46">
        <v>1</v>
      </c>
      <c r="L43" s="34" t="str">
        <f>IF(B43=0," ",VLOOKUP($B43,[1]Женщины!$B$1:$H$65536,7,FALSE))</f>
        <v>Кузнецов В.А.</v>
      </c>
    </row>
    <row r="44" spans="1:12" x14ac:dyDescent="0.25">
      <c r="A44" s="30">
        <v>34</v>
      </c>
      <c r="B44" s="32">
        <v>238</v>
      </c>
      <c r="C44" s="34" t="str">
        <f>IF(B44=0," ",VLOOKUP(B44,[1]Женщины!B$1:H$65536,2,FALSE))</f>
        <v>Антонова Юлия</v>
      </c>
      <c r="D44" s="35" t="str">
        <f>IF(B44=0," ",VLOOKUP($B44,[1]Женщины!$B$1:$H$65536,3,FALSE))</f>
        <v>11.10.1996</v>
      </c>
      <c r="E44" s="36" t="str">
        <f>IF(B44=0," ",IF(VLOOKUP($B44,[1]Женщины!$B$1:$H$65536,4,FALSE)=0," ",VLOOKUP($B44,[1]Женщины!$B$1:$H$65536,4,FALSE)))</f>
        <v>1р</v>
      </c>
      <c r="F44" s="34" t="str">
        <f>IF(B44=0," ",VLOOKUP($B44,[1]Женщины!$B$1:$H$65536,5,FALSE))</f>
        <v xml:space="preserve">Архангельская </v>
      </c>
      <c r="G44" s="161" t="str">
        <f>IF(B44=0," ",VLOOKUP($B44,[1]Женщины!$B$1:$H$65536,6,FALSE))</f>
        <v xml:space="preserve">Архангельск, САФУ им. М.В. Ломоносова  </v>
      </c>
      <c r="H44" s="40"/>
      <c r="I44" s="84">
        <v>7.3391203703703693E-4</v>
      </c>
      <c r="J44" s="46" t="str">
        <f>IF(I44=0," ",IF(I44&lt;=[1]Разряды!$D$32,[1]Разряды!$D$3,IF(I44&lt;=[1]Разряды!$E$32,[1]Разряды!$E$3,IF(I44&lt;=[1]Разряды!$F$32,[1]Разряды!$F$3,IF(I44&lt;=[1]Разряды!$G$32,[1]Разряды!$G$3,IF(I44&lt;=[1]Разряды!$H$32,[1]Разряды!$H$3,IF(I44&lt;=[1]Разряды!$I$32,[1]Разряды!$I$3,IF(I44&lt;=[1]Разряды!$J$32,[1]Разряды!$J$3,"б/р"))))))))</f>
        <v>2р</v>
      </c>
      <c r="K44" s="46">
        <v>1</v>
      </c>
      <c r="L44" s="34" t="str">
        <f>IF(B44=0," ",VLOOKUP($B44,[1]Женщины!$B$1:$H$65536,7,FALSE))</f>
        <v>Мингалева А.Г.</v>
      </c>
    </row>
    <row r="45" spans="1:12" x14ac:dyDescent="0.25">
      <c r="A45" s="30">
        <v>35</v>
      </c>
      <c r="B45" s="32">
        <v>88</v>
      </c>
      <c r="C45" s="34" t="str">
        <f>IF(B45=0," ",VLOOKUP(B45,[1]Женщины!B$1:H$65536,2,FALSE))</f>
        <v>Кудряшова Мария</v>
      </c>
      <c r="D45" s="35" t="str">
        <f>IF(B45=0," ",VLOOKUP($B45,[1]Женщины!$B$1:$H$65536,3,FALSE))</f>
        <v>15.03.1997</v>
      </c>
      <c r="E45" s="36" t="str">
        <f>IF(B45=0," ",IF(VLOOKUP($B45,[1]Женщины!$B$1:$H$65536,4,FALSE)=0," ",VLOOKUP($B45,[1]Женщины!$B$1:$H$65536,4,FALSE)))</f>
        <v>2р</v>
      </c>
      <c r="F45" s="34" t="str">
        <f>IF(B45=0," ",VLOOKUP($B45,[1]Женщины!$B$1:$H$65536,5,FALSE))</f>
        <v>Костромская</v>
      </c>
      <c r="G45" s="34" t="str">
        <f>IF(B45=0," ",VLOOKUP($B45,[1]Женщины!$B$1:$H$65536,6,FALSE))</f>
        <v>Кострома, КГУ</v>
      </c>
      <c r="H45" s="40"/>
      <c r="I45" s="84">
        <v>7.3449074074074085E-4</v>
      </c>
      <c r="J45" s="46" t="str">
        <f>IF(I45=0," ",IF(I45&lt;=[1]Разряды!$D$32,[1]Разряды!$D$3,IF(I45&lt;=[1]Разряды!$E$32,[1]Разряды!$E$3,IF(I45&lt;=[1]Разряды!$F$32,[1]Разряды!$F$3,IF(I45&lt;=[1]Разряды!$G$32,[1]Разряды!$G$3,IF(I45&lt;=[1]Разряды!$H$32,[1]Разряды!$H$3,IF(I45&lt;=[1]Разряды!$I$32,[1]Разряды!$I$3,IF(I45&lt;=[1]Разряды!$J$32,[1]Разряды!$J$3,"б/р"))))))))</f>
        <v>2р</v>
      </c>
      <c r="K45" s="36">
        <v>1</v>
      </c>
      <c r="L45" s="34" t="str">
        <f>IF(B45=0," ",VLOOKUP($B45,[1]Женщины!$B$1:$H$65536,7,FALSE))</f>
        <v>Павлов Е.А.</v>
      </c>
    </row>
    <row r="46" spans="1:12" x14ac:dyDescent="0.25">
      <c r="A46" s="30">
        <v>36</v>
      </c>
      <c r="B46" s="32">
        <v>180</v>
      </c>
      <c r="C46" s="34" t="str">
        <f>IF(B46=0," ",VLOOKUP(B46,[1]Женщины!B$1:H$65536,2,FALSE))</f>
        <v>Оншина Марина</v>
      </c>
      <c r="D46" s="35" t="str">
        <f>IF(B46=0," ",VLOOKUP($B46,[1]Женщины!$B$1:$H$65536,3,FALSE))</f>
        <v>19.12.1994</v>
      </c>
      <c r="E46" s="36" t="str">
        <f>IF(B46=0," ",IF(VLOOKUP($B46,[1]Женщины!$B$1:$H$65536,4,FALSE)=0," ",VLOOKUP($B46,[1]Женщины!$B$1:$H$65536,4,FALSE)))</f>
        <v>1р</v>
      </c>
      <c r="F46" s="34" t="str">
        <f>IF(B46=0," ",VLOOKUP($B46,[1]Женщины!$B$1:$H$65536,5,FALSE))</f>
        <v xml:space="preserve">Вологодская </v>
      </c>
      <c r="G46" s="34" t="str">
        <f>IF(B46=0," ",VLOOKUP($B46,[1]Женщины!$B$1:$H$65536,6,FALSE))</f>
        <v>ВоГУ - Вологда</v>
      </c>
      <c r="H46" s="40"/>
      <c r="I46" s="84">
        <v>7.3761574074074083E-4</v>
      </c>
      <c r="J46" s="46" t="str">
        <f>IF(I46=0," ",IF(I46&lt;=[1]Разряды!$D$32,[1]Разряды!$D$3,IF(I46&lt;=[1]Разряды!$E$32,[1]Разряды!$E$3,IF(I46&lt;=[1]Разряды!$F$32,[1]Разряды!$F$3,IF(I46&lt;=[1]Разряды!$G$32,[1]Разряды!$G$3,IF(I46&lt;=[1]Разряды!$H$32,[1]Разряды!$H$3,IF(I46&lt;=[1]Разряды!$I$32,[1]Разряды!$I$3,IF(I46&lt;=[1]Разряды!$J$32,[1]Разряды!$J$3,"б/р"))))))))</f>
        <v>2р</v>
      </c>
      <c r="K46" s="46">
        <v>1</v>
      </c>
      <c r="L46" s="34" t="str">
        <f>IF(B46=0," ",VLOOKUP($B46,[1]Женщины!$B$1:$H$65536,7,FALSE))</f>
        <v>Синицкий А.Д., Бурчевский В.З.</v>
      </c>
    </row>
    <row r="47" spans="1:12" x14ac:dyDescent="0.25">
      <c r="A47" s="30">
        <v>37</v>
      </c>
      <c r="B47" s="32">
        <v>45</v>
      </c>
      <c r="C47" s="34" t="str">
        <f>IF(B47=0," ",VLOOKUP(B47,[1]Женщины!B$1:H$65536,2,FALSE))</f>
        <v>Аверина Ульяна</v>
      </c>
      <c r="D47" s="35" t="str">
        <f>IF(B47=0," ",VLOOKUP($B47,[1]Женщины!$B$1:$H$65536,3,FALSE))</f>
        <v>04.11.1996</v>
      </c>
      <c r="E47" s="36" t="str">
        <f>IF(B47=0," ",IF(VLOOKUP($B47,[1]Женщины!$B$1:$H$65536,4,FALSE)=0," ",VLOOKUP($B47,[1]Женщины!$B$1:$H$65536,4,FALSE)))</f>
        <v>КМС</v>
      </c>
      <c r="F47" s="34" t="str">
        <f>IF(B47=0," ",VLOOKUP($B47,[1]Женщины!$B$1:$H$65536,5,FALSE))</f>
        <v>Вологодская</v>
      </c>
      <c r="G47" s="34" t="str">
        <f>IF(B47=0," ",VLOOKUP($B47,[1]Женщины!$B$1:$H$65536,6,FALSE))</f>
        <v>Череповец, ЧГУ</v>
      </c>
      <c r="H47" s="40"/>
      <c r="I47" s="84">
        <v>7.4189814814814821E-4</v>
      </c>
      <c r="J47" s="46" t="str">
        <f>IF(I47=0," ",IF(I47&lt;=[1]Разряды!$D$32,[1]Разряды!$D$3,IF(I47&lt;=[1]Разряды!$E$32,[1]Разряды!$E$3,IF(I47&lt;=[1]Разряды!$F$32,[1]Разряды!$F$3,IF(I47&lt;=[1]Разряды!$G$32,[1]Разряды!$G$3,IF(I47&lt;=[1]Разряды!$H$32,[1]Разряды!$H$3,IF(I47&lt;=[1]Разряды!$I$32,[1]Разряды!$I$3,IF(I47&lt;=[1]Разряды!$J$32,[1]Разряды!$J$3,"б/р"))))))))</f>
        <v>2р</v>
      </c>
      <c r="K47" s="46">
        <v>1</v>
      </c>
      <c r="L47" s="34" t="str">
        <f>IF(B47=0," ",VLOOKUP($B47,[1]Женщины!$B$1:$H$65536,7,FALSE))</f>
        <v>Смирнов А.В.</v>
      </c>
    </row>
    <row r="48" spans="1:12" x14ac:dyDescent="0.25">
      <c r="A48" s="30">
        <v>38</v>
      </c>
      <c r="B48" s="32">
        <v>4</v>
      </c>
      <c r="C48" s="34" t="str">
        <f>IF(B48=0," ",VLOOKUP(B48,[1]Женщины!B$1:H$65536,2,FALSE))</f>
        <v>Еруткина Наталья</v>
      </c>
      <c r="D48" s="35" t="str">
        <f>IF(B48=0," ",VLOOKUP($B48,[1]Женщины!$B$1:$H$65536,3,FALSE))</f>
        <v>24.12.1998</v>
      </c>
      <c r="E48" s="36" t="str">
        <f>IF(B48=0," ",IF(VLOOKUP($B48,[1]Женщины!$B$1:$H$65536,4,FALSE)=0," ",VLOOKUP($B48,[1]Женщины!$B$1:$H$65536,4,FALSE)))</f>
        <v>2р</v>
      </c>
      <c r="F48" s="34" t="str">
        <f>IF(B48=0," ",VLOOKUP($B48,[1]Женщины!$B$1:$H$65536,5,FALSE))</f>
        <v>Республика Марий Эл</v>
      </c>
      <c r="G48" s="34" t="str">
        <f>IF(B48=0," ",VLOOKUP($B48,[1]Женщины!$B$1:$H$65536,6,FALSE))</f>
        <v>Йошкар-Ола, ПГТУ</v>
      </c>
      <c r="H48" s="40"/>
      <c r="I48" s="84">
        <v>7.4340277777777772E-4</v>
      </c>
      <c r="J48" s="46" t="str">
        <f>IF(I48=0," ",IF(I48&lt;=[1]Разряды!$D$32,[1]Разряды!$D$3,IF(I48&lt;=[1]Разряды!$E$32,[1]Разряды!$E$3,IF(I48&lt;=[1]Разряды!$F$32,[1]Разряды!$F$3,IF(I48&lt;=[1]Разряды!$G$32,[1]Разряды!$G$3,IF(I48&lt;=[1]Разряды!$H$32,[1]Разряды!$H$3,IF(I48&lt;=[1]Разряды!$I$32,[1]Разряды!$I$3,IF(I48&lt;=[1]Разряды!$J$32,[1]Разряды!$J$3,"б/р"))))))))</f>
        <v>2р</v>
      </c>
      <c r="K48" s="46">
        <v>1</v>
      </c>
      <c r="L48" s="34" t="str">
        <f>IF(B48=0," ",VLOOKUP($B48,[1]Женщины!$B$1:$H$65536,7,FALSE))</f>
        <v>Соколов В.Г.</v>
      </c>
    </row>
    <row r="49" spans="1:12" x14ac:dyDescent="0.25">
      <c r="A49" s="30">
        <v>39</v>
      </c>
      <c r="B49" s="32">
        <v>129</v>
      </c>
      <c r="C49" s="34" t="str">
        <f>IF(B49=0," ",VLOOKUP(B49,[1]Женщины!B$1:H$65536,2,FALSE))</f>
        <v>Фомина Анастасия</v>
      </c>
      <c r="D49" s="35" t="str">
        <f>IF(B49=0," ",VLOOKUP($B49,[1]Женщины!$B$1:$H$65536,3,FALSE))</f>
        <v>1998</v>
      </c>
      <c r="E49" s="36" t="str">
        <f>IF(B49=0," ",IF(VLOOKUP($B49,[1]Женщины!$B$1:$H$65536,4,FALSE)=0," ",VLOOKUP($B49,[1]Женщины!$B$1:$H$65536,4,FALSE)))</f>
        <v>2р</v>
      </c>
      <c r="F49" s="34" t="str">
        <f>IF(B49=0," ",VLOOKUP($B49,[1]Женщины!$B$1:$H$65536,5,FALSE))</f>
        <v>Ивановская</v>
      </c>
      <c r="G49" s="34" t="str">
        <f>IF(B49=0," ",VLOOKUP($B49,[1]Женщины!$B$1:$H$65536,6,FALSE))</f>
        <v xml:space="preserve">Иваново, ИГСХА им. Д.К. Беляева </v>
      </c>
      <c r="H49" s="40"/>
      <c r="I49" s="84">
        <v>7.4768518518518511E-4</v>
      </c>
      <c r="J49" s="46" t="str">
        <f>IF(I49=0," ",IF(I49&lt;=[1]Разряды!$D$32,[1]Разряды!$D$3,IF(I49&lt;=[1]Разряды!$E$32,[1]Разряды!$E$3,IF(I49&lt;=[1]Разряды!$F$32,[1]Разряды!$F$3,IF(I49&lt;=[1]Разряды!$G$32,[1]Разряды!$G$3,IF(I49&lt;=[1]Разряды!$H$32,[1]Разряды!$H$3,IF(I49&lt;=[1]Разряды!$I$32,[1]Разряды!$I$3,IF(I49&lt;=[1]Разряды!$J$32,[1]Разряды!$J$3,"б/р"))))))))</f>
        <v>2р</v>
      </c>
      <c r="K49" s="36">
        <v>1</v>
      </c>
      <c r="L49" s="34" t="str">
        <f>IF(B49=0," ",VLOOKUP($B49,[1]Женщины!$B$1:$H$65536,7,FALSE))</f>
        <v>Левичева М.Б.</v>
      </c>
    </row>
    <row r="50" spans="1:12" x14ac:dyDescent="0.25">
      <c r="A50" s="30">
        <v>39</v>
      </c>
      <c r="B50" s="32">
        <v>280</v>
      </c>
      <c r="C50" s="34" t="str">
        <f>IF(B50=0," ",VLOOKUP(B50,[1]Женщины!B$1:H$65536,2,FALSE))</f>
        <v>Галимова Арина</v>
      </c>
      <c r="D50" s="35" t="str">
        <f>IF(B50=0," ",VLOOKUP($B50,[1]Женщины!$B$1:$H$65536,3,FALSE))</f>
        <v>22.04.1998</v>
      </c>
      <c r="E50" s="36" t="str">
        <f>IF(B50=0," ",IF(VLOOKUP($B50,[1]Женщины!$B$1:$H$65536,4,FALSE)=0," ",VLOOKUP($B50,[1]Женщины!$B$1:$H$65536,4,FALSE)))</f>
        <v>2р</v>
      </c>
      <c r="F50" s="34" t="str">
        <f>IF(B50=0," ",VLOOKUP($B50,[1]Женщины!$B$1:$H$65536,5,FALSE))</f>
        <v>Ярославская</v>
      </c>
      <c r="G50" s="34" t="str">
        <f>IF(B50=0," ",VLOOKUP($B50,[1]Женщины!$B$1:$H$65536,6,FALSE))</f>
        <v xml:space="preserve">Ярославль, ЯГМУ  </v>
      </c>
      <c r="H50" s="40"/>
      <c r="I50" s="84">
        <v>7.4768518518518511E-4</v>
      </c>
      <c r="J50" s="46" t="str">
        <f>IF(I50=0," ",IF(I50&lt;=[1]Разряды!$D$32,[1]Разряды!$D$3,IF(I50&lt;=[1]Разряды!$E$32,[1]Разряды!$E$3,IF(I50&lt;=[1]Разряды!$F$32,[1]Разряды!$F$3,IF(I50&lt;=[1]Разряды!$G$32,[1]Разряды!$G$3,IF(I50&lt;=[1]Разряды!$H$32,[1]Разряды!$H$3,IF(I50&lt;=[1]Разряды!$I$32,[1]Разряды!$I$3,IF(I50&lt;=[1]Разряды!$J$32,[1]Разряды!$J$3,"б/р"))))))))</f>
        <v>2р</v>
      </c>
      <c r="K50" s="46">
        <v>1</v>
      </c>
      <c r="L50" s="34" t="str">
        <f>IF(B50=0," ",VLOOKUP($B50,[1]Женщины!$B$1:$H$65536,7,FALSE))</f>
        <v>Сошников А.В.</v>
      </c>
    </row>
    <row r="51" spans="1:12" x14ac:dyDescent="0.25">
      <c r="A51" s="30">
        <v>41</v>
      </c>
      <c r="B51" s="32">
        <v>204</v>
      </c>
      <c r="C51" s="34" t="str">
        <f>IF(B51=0," ",VLOOKUP(B51,[1]Женщины!B$1:H$65536,2,FALSE))</f>
        <v>Арефьева Анна</v>
      </c>
      <c r="D51" s="35" t="str">
        <f>IF(B51=0," ",VLOOKUP($B51,[1]Женщины!$B$1:$H$65536,3,FALSE))</f>
        <v>20.10.1996</v>
      </c>
      <c r="E51" s="36" t="str">
        <f>IF(B51=0," ",IF(VLOOKUP($B51,[1]Женщины!$B$1:$H$65536,4,FALSE)=0," ",VLOOKUP($B51,[1]Женщины!$B$1:$H$65536,4,FALSE)))</f>
        <v>2р</v>
      </c>
      <c r="F51" s="34" t="str">
        <f>IF(B51=0," ",VLOOKUP($B51,[1]Женщины!$B$1:$H$65536,5,FALSE))</f>
        <v>Ярославская</v>
      </c>
      <c r="G51" s="34" t="str">
        <f>IF(B51=0," ",VLOOKUP($B51,[1]Женщины!$B$1:$H$65536,6,FALSE))</f>
        <v xml:space="preserve">Ярославль, ЯрГУ им. П.Г. Демидова </v>
      </c>
      <c r="H51" s="40"/>
      <c r="I51" s="84">
        <v>7.5115740740740742E-4</v>
      </c>
      <c r="J51" s="46" t="str">
        <f>IF(I51=0," ",IF(I51&lt;=[1]Разряды!$D$32,[1]Разряды!$D$3,IF(I51&lt;=[1]Разряды!$E$32,[1]Разряды!$E$3,IF(I51&lt;=[1]Разряды!$F$32,[1]Разряды!$F$3,IF(I51&lt;=[1]Разряды!$G$32,[1]Разряды!$G$3,IF(I51&lt;=[1]Разряды!$H$32,[1]Разряды!$H$3,IF(I51&lt;=[1]Разряды!$I$32,[1]Разряды!$I$3,IF(I51&lt;=[1]Разряды!$J$32,[1]Разряды!$J$3,"б/р"))))))))</f>
        <v>2р</v>
      </c>
      <c r="K51" s="46">
        <v>1</v>
      </c>
      <c r="L51" s="34" t="str">
        <f>IF(B51=0," ",VLOOKUP($B51,[1]Женщины!$B$1:$H$65536,7,FALSE))</f>
        <v>Станкевич В.А.</v>
      </c>
    </row>
    <row r="52" spans="1:12" x14ac:dyDescent="0.25">
      <c r="A52" s="30">
        <v>42</v>
      </c>
      <c r="B52" s="32">
        <v>44</v>
      </c>
      <c r="C52" s="34" t="str">
        <f>IF(B52=0," ",VLOOKUP(B52,[1]Женщины!B$1:H$65536,2,FALSE))</f>
        <v>Глухова Милена</v>
      </c>
      <c r="D52" s="35" t="str">
        <f>IF(B52=0," ",VLOOKUP($B52,[1]Женщины!$B$1:$H$65536,3,FALSE))</f>
        <v>25.07.1998</v>
      </c>
      <c r="E52" s="36" t="str">
        <f>IF(B52=0," ",IF(VLOOKUP($B52,[1]Женщины!$B$1:$H$65536,4,FALSE)=0," ",VLOOKUP($B52,[1]Женщины!$B$1:$H$65536,4,FALSE)))</f>
        <v>1р</v>
      </c>
      <c r="F52" s="34" t="str">
        <f>IF(B52=0," ",VLOOKUP($B52,[1]Женщины!$B$1:$H$65536,5,FALSE))</f>
        <v>Вологодская</v>
      </c>
      <c r="G52" s="34" t="str">
        <f>IF(B52=0," ",VLOOKUP($B52,[1]Женщины!$B$1:$H$65536,6,FALSE))</f>
        <v>Череповец, ЧГУ</v>
      </c>
      <c r="H52" s="40"/>
      <c r="I52" s="84">
        <v>7.5335648148148148E-4</v>
      </c>
      <c r="J52" s="46" t="str">
        <f>IF(I52=0," ",IF(I52&lt;=[1]Разряды!$D$32,[1]Разряды!$D$3,IF(I52&lt;=[1]Разряды!$E$32,[1]Разряды!$E$3,IF(I52&lt;=[1]Разряды!$F$32,[1]Разряды!$F$3,IF(I52&lt;=[1]Разряды!$G$32,[1]Разряды!$G$3,IF(I52&lt;=[1]Разряды!$H$32,[1]Разряды!$H$3,IF(I52&lt;=[1]Разряды!$I$32,[1]Разряды!$I$3,IF(I52&lt;=[1]Разряды!$J$32,[1]Разряды!$J$3,"б/р"))))))))</f>
        <v>2р</v>
      </c>
      <c r="K52" s="46">
        <v>1</v>
      </c>
      <c r="L52" s="34" t="str">
        <f>IF(B52=0," ",VLOOKUP($B52,[1]Женщины!$B$1:$H$65536,7,FALSE))</f>
        <v>Лебедев А.В.</v>
      </c>
    </row>
    <row r="53" spans="1:12" x14ac:dyDescent="0.25">
      <c r="A53" s="30">
        <v>43</v>
      </c>
      <c r="B53" s="32">
        <v>205</v>
      </c>
      <c r="C53" s="34" t="str">
        <f>IF(B53=0," ",VLOOKUP(B53,[1]Женщины!B$1:H$65536,2,FALSE))</f>
        <v>Соловьева Алена</v>
      </c>
      <c r="D53" s="35" t="str">
        <f>IF(B53=0," ",VLOOKUP($B53,[1]Женщины!$B$1:$H$65536,3,FALSE))</f>
        <v>21.02.1996</v>
      </c>
      <c r="E53" s="36" t="str">
        <f>IF(B53=0," ",IF(VLOOKUP($B53,[1]Женщины!$B$1:$H$65536,4,FALSE)=0," ",VLOOKUP($B53,[1]Женщины!$B$1:$H$65536,4,FALSE)))</f>
        <v>2р</v>
      </c>
      <c r="F53" s="34" t="str">
        <f>IF(B53=0," ",VLOOKUP($B53,[1]Женщины!$B$1:$H$65536,5,FALSE))</f>
        <v>Ярославская</v>
      </c>
      <c r="G53" s="34" t="str">
        <f>IF(B53=0," ",VLOOKUP($B53,[1]Женщины!$B$1:$H$65536,6,FALSE))</f>
        <v xml:space="preserve">Ярославль, ЯрГУ им. П.Г. Демидова </v>
      </c>
      <c r="H53" s="40"/>
      <c r="I53" s="84">
        <v>7.554398148148148E-4</v>
      </c>
      <c r="J53" s="46" t="str">
        <f>IF(I53=0," ",IF(I53&lt;=[1]Разряды!$D$32,[1]Разряды!$D$3,IF(I53&lt;=[1]Разряды!$E$32,[1]Разряды!$E$3,IF(I53&lt;=[1]Разряды!$F$32,[1]Разряды!$F$3,IF(I53&lt;=[1]Разряды!$G$32,[1]Разряды!$G$3,IF(I53&lt;=[1]Разряды!$H$32,[1]Разряды!$H$3,IF(I53&lt;=[1]Разряды!$I$32,[1]Разряды!$I$3,IF(I53&lt;=[1]Разряды!$J$32,[1]Разряды!$J$3,"б/р"))))))))</f>
        <v>2р</v>
      </c>
      <c r="K53" s="46">
        <v>1</v>
      </c>
      <c r="L53" s="34" t="str">
        <f>IF(B53=0," ",VLOOKUP($B53,[1]Женщины!$B$1:$H$65536,7,FALSE))</f>
        <v>Клейменов А.Н.</v>
      </c>
    </row>
    <row r="54" spans="1:12" x14ac:dyDescent="0.25">
      <c r="A54" s="30">
        <v>44</v>
      </c>
      <c r="B54" s="32">
        <v>290</v>
      </c>
      <c r="C54" s="34" t="str">
        <f>IF(B54=0," ",VLOOKUP(B54,[1]Женщины!B$1:H$65536,2,FALSE))</f>
        <v>Грунюшкина Татьяна</v>
      </c>
      <c r="D54" s="35" t="str">
        <f>IF(B54=0," ",VLOOKUP($B54,[1]Женщины!$B$1:$H$65536,3,FALSE))</f>
        <v>27.03.1997</v>
      </c>
      <c r="E54" s="36" t="str">
        <f>IF(B54=0," ",IF(VLOOKUP($B54,[1]Женщины!$B$1:$H$65536,4,FALSE)=0," ",VLOOKUP($B54,[1]Женщины!$B$1:$H$65536,4,FALSE)))</f>
        <v>2р</v>
      </c>
      <c r="F54" s="34" t="str">
        <f>IF(B54=0," ",VLOOKUP($B54,[1]Женщины!$B$1:$H$65536,5,FALSE))</f>
        <v xml:space="preserve">Пензенская </v>
      </c>
      <c r="G54" s="34" t="str">
        <f>IF(B54=0," ",VLOOKUP($B54,[1]Женщины!$B$1:$H$65536,6,FALSE))</f>
        <v xml:space="preserve">Пенза, ПензГТУ  </v>
      </c>
      <c r="H54" s="40"/>
      <c r="I54" s="84">
        <v>7.6296296296296301E-4</v>
      </c>
      <c r="J54" s="46" t="str">
        <f>IF(I54=0," ",IF(I54&lt;=[1]Разряды!$D$32,[1]Разряды!$D$3,IF(I54&lt;=[1]Разряды!$E$32,[1]Разряды!$E$3,IF(I54&lt;=[1]Разряды!$F$32,[1]Разряды!$F$3,IF(I54&lt;=[1]Разряды!$G$32,[1]Разряды!$G$3,IF(I54&lt;=[1]Разряды!$H$32,[1]Разряды!$H$3,IF(I54&lt;=[1]Разряды!$I$32,[1]Разряды!$I$3,IF(I54&lt;=[1]Разряды!$J$32,[1]Разряды!$J$3,"б/р"))))))))</f>
        <v>2р</v>
      </c>
      <c r="K54" s="46">
        <v>1</v>
      </c>
      <c r="L54" s="34" t="str">
        <f>IF(B54=0," ",VLOOKUP($B54,[1]Женщины!$B$1:$H$65536,7,FALSE))</f>
        <v>Болгов Л.В.</v>
      </c>
    </row>
    <row r="55" spans="1:12" x14ac:dyDescent="0.25">
      <c r="A55" s="30">
        <v>45</v>
      </c>
      <c r="B55" s="32">
        <v>87</v>
      </c>
      <c r="C55" s="34" t="str">
        <f>IF(B55=0," ",VLOOKUP(B55,[1]Женщины!B$1:H$65536,2,FALSE))</f>
        <v>Чичканова Екатерина</v>
      </c>
      <c r="D55" s="35" t="str">
        <f>IF(B55=0," ",VLOOKUP($B55,[1]Женщины!$B$1:$H$65536,3,FALSE))</f>
        <v>07.09.1997</v>
      </c>
      <c r="E55" s="36" t="str">
        <f>IF(B55=0," ",IF(VLOOKUP($B55,[1]Женщины!$B$1:$H$65536,4,FALSE)=0," ",VLOOKUP($B55,[1]Женщины!$B$1:$H$65536,4,FALSE)))</f>
        <v>2р</v>
      </c>
      <c r="F55" s="34" t="str">
        <f>IF(B55=0," ",VLOOKUP($B55,[1]Женщины!$B$1:$H$65536,5,FALSE))</f>
        <v>Костромская</v>
      </c>
      <c r="G55" s="34" t="str">
        <f>IF(B55=0," ",VLOOKUP($B55,[1]Женщины!$B$1:$H$65536,6,FALSE))</f>
        <v>Кострома, КГУ</v>
      </c>
      <c r="H55" s="40"/>
      <c r="I55" s="84">
        <v>7.6759259259259261E-4</v>
      </c>
      <c r="J55" s="46" t="str">
        <f>IF(I55=0," ",IF(I55&lt;=[1]Разряды!$D$32,[1]Разряды!$D$3,IF(I55&lt;=[1]Разряды!$E$32,[1]Разряды!$E$3,IF(I55&lt;=[1]Разряды!$F$32,[1]Разряды!$F$3,IF(I55&lt;=[1]Разряды!$G$32,[1]Разряды!$G$3,IF(I55&lt;=[1]Разряды!$H$32,[1]Разряды!$H$3,IF(I55&lt;=[1]Разряды!$I$32,[1]Разряды!$I$3,IF(I55&lt;=[1]Разряды!$J$32,[1]Разряды!$J$3,"б/р"))))))))</f>
        <v>3р</v>
      </c>
      <c r="K55" s="46">
        <v>0</v>
      </c>
      <c r="L55" s="34" t="str">
        <f>IF(B55=0," ",VLOOKUP($B55,[1]Женщины!$B$1:$H$65536,7,FALSE))</f>
        <v>Павлов Е.А.</v>
      </c>
    </row>
    <row r="56" spans="1:12" x14ac:dyDescent="0.25">
      <c r="A56" s="30">
        <v>46</v>
      </c>
      <c r="B56" s="32">
        <v>208</v>
      </c>
      <c r="C56" s="34" t="str">
        <f>IF(B56=0," ",VLOOKUP(B56,[1]Женщины!B$1:H$65536,2,FALSE))</f>
        <v>Григорова Наталья</v>
      </c>
      <c r="D56" s="35" t="str">
        <f>IF(B56=0," ",VLOOKUP($B56,[1]Женщины!$B$1:$H$65536,3,FALSE))</f>
        <v>12.08.1996</v>
      </c>
      <c r="E56" s="36" t="str">
        <f>IF(B56=0," ",IF(VLOOKUP($B56,[1]Женщины!$B$1:$H$65536,4,FALSE)=0," ",VLOOKUP($B56,[1]Женщины!$B$1:$H$65536,4,FALSE)))</f>
        <v>2р</v>
      </c>
      <c r="F56" s="34" t="str">
        <f>IF(B56=0," ",VLOOKUP($B56,[1]Женщины!$B$1:$H$65536,5,FALSE))</f>
        <v>Ярославская</v>
      </c>
      <c r="G56" s="34" t="str">
        <f>IF(B56=0," ",VLOOKUP($B56,[1]Женщины!$B$1:$H$65536,6,FALSE))</f>
        <v xml:space="preserve">Ярославль, ЯрГУ им. П.Г. Демидова </v>
      </c>
      <c r="H56" s="40"/>
      <c r="I56" s="84">
        <v>8.3391203703703709E-4</v>
      </c>
      <c r="J56" s="46" t="str">
        <f>IF(I56=0," ",IF(I56&lt;=[1]Разряды!$D$32,[1]Разряды!$D$3,IF(I56&lt;=[1]Разряды!$E$32,[1]Разряды!$E$3,IF(I56&lt;=[1]Разряды!$F$32,[1]Разряды!$F$3,IF(I56&lt;=[1]Разряды!$G$32,[1]Разряды!$G$3,IF(I56&lt;=[1]Разряды!$H$32,[1]Разряды!$H$3,IF(I56&lt;=[1]Разряды!$I$32,[1]Разряды!$I$3,IF(I56&lt;=[1]Разряды!$J$32,[1]Разряды!$J$3,"б/р"))))))))</f>
        <v>1юр</v>
      </c>
      <c r="K56" s="46">
        <v>0</v>
      </c>
      <c r="L56" s="34" t="str">
        <f>IF(B56=0," ",VLOOKUP($B56,[1]Женщины!$B$1:$H$65536,7,FALSE))</f>
        <v>Станкевич В.А.</v>
      </c>
    </row>
    <row r="57" spans="1:12" x14ac:dyDescent="0.25">
      <c r="A57" s="30">
        <v>47</v>
      </c>
      <c r="B57" s="32">
        <v>207</v>
      </c>
      <c r="C57" s="34" t="str">
        <f>IF(B57=0," ",VLOOKUP(B57,[1]Женщины!B$1:H$65536,2,FALSE))</f>
        <v>Пивкина Мария</v>
      </c>
      <c r="D57" s="35" t="str">
        <f>IF(B57=0," ",VLOOKUP($B57,[1]Женщины!$B$1:$H$65536,3,FALSE))</f>
        <v>17.03.1995</v>
      </c>
      <c r="E57" s="36" t="str">
        <f>IF(B57=0," ",IF(VLOOKUP($B57,[1]Женщины!$B$1:$H$65536,4,FALSE)=0," ",VLOOKUP($B57,[1]Женщины!$B$1:$H$65536,4,FALSE)))</f>
        <v>2р</v>
      </c>
      <c r="F57" s="34" t="str">
        <f>IF(B57=0," ",VLOOKUP($B57,[1]Женщины!$B$1:$H$65536,5,FALSE))</f>
        <v>Ярославская</v>
      </c>
      <c r="G57" s="34" t="str">
        <f>IF(B57=0," ",VLOOKUP($B57,[1]Женщины!$B$1:$H$65536,6,FALSE))</f>
        <v xml:space="preserve">Ярославль, ЯрГУ им. П.Г. Демидова </v>
      </c>
      <c r="H57" s="40"/>
      <c r="I57" s="84">
        <v>8.547453703703704E-4</v>
      </c>
      <c r="J57" s="46" t="str">
        <f>IF(I57=0," ",IF(I57&lt;=[1]Разряды!$D$32,[1]Разряды!$D$3,IF(I57&lt;=[1]Разряды!$E$32,[1]Разряды!$E$3,IF(I57&lt;=[1]Разряды!$F$32,[1]Разряды!$F$3,IF(I57&lt;=[1]Разряды!$G$32,[1]Разряды!$G$3,IF(I57&lt;=[1]Разряды!$H$32,[1]Разряды!$H$3,IF(I57&lt;=[1]Разряды!$I$32,[1]Разряды!$I$3,IF(I57&lt;=[1]Разряды!$J$32,[1]Разряды!$J$3,"б/р"))))))))</f>
        <v>1юр</v>
      </c>
      <c r="K57" s="46">
        <v>0</v>
      </c>
      <c r="L57" s="34" t="str">
        <f>IF(B57=0," ",VLOOKUP($B57,[1]Женщины!$B$1:$H$65536,7,FALSE))</f>
        <v>Станкевич В.А.</v>
      </c>
    </row>
    <row r="58" spans="1:12" x14ac:dyDescent="0.25">
      <c r="A58" s="112" t="s">
        <v>96</v>
      </c>
      <c r="B58" s="32">
        <v>114</v>
      </c>
      <c r="C58" s="34" t="str">
        <f>IF(B58=0," ",VLOOKUP(B58,[1]Женщины!B$1:H$65536,2,FALSE))</f>
        <v>Гриневич Екатерина</v>
      </c>
      <c r="D58" s="35" t="str">
        <f>IF(B58=0," ",VLOOKUP($B58,[1]Женщины!$B$1:$H$65536,3,FALSE))</f>
        <v>05.06.1988</v>
      </c>
      <c r="E58" s="36" t="str">
        <f>IF(B58=0," ",IF(VLOOKUP($B58,[1]Женщины!$B$1:$H$65536,4,FALSE)=0," ",VLOOKUP($B58,[1]Женщины!$B$1:$H$65536,4,FALSE)))</f>
        <v>МС</v>
      </c>
      <c r="F58" s="34" t="str">
        <f>IF(B58=0," ",VLOOKUP($B58,[1]Женщины!$B$1:$H$65536,5,FALSE))</f>
        <v>Московская</v>
      </c>
      <c r="G58" s="34" t="str">
        <f>IF(B58=0," ",VLOOKUP($B58,[1]Женщины!$B$1:$H$65536,6,FALSE))</f>
        <v>Малаховка, МГАФК</v>
      </c>
      <c r="H58" s="40"/>
      <c r="I58" s="40">
        <v>6.3923611111111115E-4</v>
      </c>
      <c r="J58" s="46" t="str">
        <f>IF(I58=0," ",IF(I58&lt;=[1]Разряды!$D$32,[1]Разряды!$D$3,IF(I58&lt;=[1]Разряды!$E$32,[1]Разряды!$E$3,IF(I58&lt;=[1]Разряды!$F$32,[1]Разряды!$F$3,IF(I58&lt;=[1]Разряды!$G$32,[1]Разряды!$G$3,IF(I58&lt;=[1]Разряды!$H$32,[1]Разряды!$H$3,IF(I58&lt;=[1]Разряды!$I$32,[1]Разряды!$I$3,IF(I58&lt;=[1]Разряды!$J$32,[1]Разряды!$J$3,"б/р"))))))))</f>
        <v>кмс</v>
      </c>
      <c r="K58" s="36"/>
      <c r="L58" s="34" t="str">
        <f>IF(B58=0," ",VLOOKUP($B58,[1]Женщины!$B$1:$H$65536,7,FALSE))</f>
        <v>Чебыкина Т.Г.</v>
      </c>
    </row>
    <row r="59" spans="1:12" ht="15.75" thickBot="1" x14ac:dyDescent="0.3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</row>
    <row r="60" spans="1:12" ht="15.75" thickTop="1" x14ac:dyDescent="0.25">
      <c r="A60" s="65"/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</row>
    <row r="61" spans="1:12" x14ac:dyDescent="0.25">
      <c r="A61" s="65"/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</row>
    <row r="62" spans="1:12" x14ac:dyDescent="0.25">
      <c r="A62" s="65"/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</row>
    <row r="63" spans="1:12" x14ac:dyDescent="0.25">
      <c r="A63" s="65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</row>
    <row r="64" spans="1:12" x14ac:dyDescent="0.25">
      <c r="A64" s="65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</row>
    <row r="65" spans="1:12" x14ac:dyDescent="0.25">
      <c r="A65" s="65"/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</row>
    <row r="66" spans="1:12" ht="15.75" x14ac:dyDescent="0.25">
      <c r="A66" s="203"/>
      <c r="B66" s="154" t="s">
        <v>62</v>
      </c>
      <c r="D66" s="67"/>
      <c r="E66" s="67"/>
      <c r="F66" s="59" t="s">
        <v>60</v>
      </c>
      <c r="G66" s="69"/>
      <c r="H66" s="69"/>
      <c r="I66" s="71"/>
      <c r="J66" s="71"/>
      <c r="K66" s="288"/>
      <c r="L66" s="61"/>
    </row>
    <row r="67" spans="1:12" ht="15.75" x14ac:dyDescent="0.25">
      <c r="A67" s="203"/>
      <c r="D67" s="67"/>
      <c r="E67" s="67"/>
      <c r="F67" s="68"/>
      <c r="G67" s="69"/>
      <c r="H67" s="69"/>
      <c r="I67" s="71"/>
      <c r="J67" s="71"/>
      <c r="K67" s="288"/>
      <c r="L67" s="61"/>
    </row>
    <row r="68" spans="1:12" ht="15.75" x14ac:dyDescent="0.25">
      <c r="A68" s="203"/>
      <c r="D68" s="67"/>
      <c r="E68" s="67"/>
      <c r="F68" s="68"/>
      <c r="G68" s="69"/>
      <c r="H68" s="69"/>
      <c r="I68" s="71"/>
      <c r="J68" s="71"/>
      <c r="K68" s="288"/>
      <c r="L68" s="61"/>
    </row>
    <row r="69" spans="1:12" ht="15.75" x14ac:dyDescent="0.25">
      <c r="A69" s="203"/>
      <c r="D69" s="67"/>
      <c r="E69" s="67"/>
      <c r="F69" s="68"/>
      <c r="G69" s="69"/>
      <c r="H69" s="69"/>
      <c r="I69" s="71"/>
      <c r="J69" s="71"/>
      <c r="K69" s="288"/>
      <c r="L69" s="61"/>
    </row>
    <row r="70" spans="1:12" ht="15.75" x14ac:dyDescent="0.25">
      <c r="A70" s="203"/>
      <c r="B70" s="154" t="s">
        <v>63</v>
      </c>
      <c r="D70" s="67"/>
      <c r="E70" s="67"/>
      <c r="F70" s="59" t="s">
        <v>74</v>
      </c>
      <c r="G70" s="69"/>
      <c r="H70" s="69"/>
      <c r="I70" s="71"/>
      <c r="J70" s="71"/>
      <c r="K70" s="288"/>
      <c r="L70" s="61"/>
    </row>
    <row r="71" spans="1:12" x14ac:dyDescent="0.25">
      <c r="A71" s="203"/>
      <c r="B71" s="58"/>
      <c r="C71" s="59"/>
      <c r="D71" s="73"/>
      <c r="E71" s="61"/>
      <c r="F71" s="59"/>
      <c r="G71" s="59"/>
      <c r="H71" s="289"/>
      <c r="I71" s="99"/>
      <c r="J71" s="99"/>
      <c r="K71" s="288"/>
      <c r="L71" s="61"/>
    </row>
    <row r="72" spans="1:12" x14ac:dyDescent="0.25">
      <c r="A72" s="203"/>
      <c r="B72" s="58"/>
      <c r="C72" s="59"/>
      <c r="D72" s="73"/>
      <c r="E72" s="61"/>
      <c r="F72" s="59"/>
      <c r="G72" s="59"/>
      <c r="H72" s="289"/>
      <c r="I72" s="99"/>
      <c r="J72" s="99"/>
      <c r="K72" s="288"/>
      <c r="L72" s="61"/>
    </row>
    <row r="73" spans="1:12" x14ac:dyDescent="0.25">
      <c r="A73" s="65"/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</row>
    <row r="74" spans="1:12" x14ac:dyDescent="0.25">
      <c r="A74" s="65"/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</row>
    <row r="75" spans="1:12" x14ac:dyDescent="0.25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</row>
    <row r="76" spans="1:12" x14ac:dyDescent="0.25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</row>
    <row r="77" spans="1:12" x14ac:dyDescent="0.25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</row>
    <row r="78" spans="1:12" x14ac:dyDescent="0.25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</row>
    <row r="79" spans="1:12" x14ac:dyDescent="0.25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</row>
    <row r="80" spans="1:12" x14ac:dyDescent="0.25">
      <c r="A80" s="65"/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</row>
    <row r="81" spans="1:12" x14ac:dyDescent="0.25">
      <c r="A81" s="65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</row>
    <row r="82" spans="1:12" x14ac:dyDescent="0.25">
      <c r="A82" s="65"/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</row>
    <row r="83" spans="1:12" x14ac:dyDescent="0.25">
      <c r="A83" s="65"/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</row>
    <row r="84" spans="1:12" x14ac:dyDescent="0.25">
      <c r="A84" s="65"/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</row>
    <row r="85" spans="1:12" x14ac:dyDescent="0.25">
      <c r="A85" s="65"/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</row>
    <row r="86" spans="1:12" x14ac:dyDescent="0.25">
      <c r="A86" s="65"/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</row>
    <row r="87" spans="1:12" x14ac:dyDescent="0.25">
      <c r="A87" s="65"/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</row>
    <row r="88" spans="1:12" x14ac:dyDescent="0.25">
      <c r="A88" s="65"/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</row>
    <row r="89" spans="1:12" x14ac:dyDescent="0.25">
      <c r="A89" s="65"/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</row>
    <row r="90" spans="1:12" x14ac:dyDescent="0.25">
      <c r="A90" s="65"/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</row>
    <row r="91" spans="1:12" x14ac:dyDescent="0.25">
      <c r="A91" s="65"/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</row>
    <row r="92" spans="1:12" x14ac:dyDescent="0.25">
      <c r="A92" s="65"/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</row>
  </sheetData>
  <mergeCells count="16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  <mergeCell ref="H10:I10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>
      <selection activeCell="A57" sqref="A57:XFD84"/>
    </sheetView>
  </sheetViews>
  <sheetFormatPr defaultRowHeight="15" x14ac:dyDescent="0.25"/>
  <cols>
    <col min="1" max="1" width="3.85546875" customWidth="1"/>
    <col min="2" max="2" width="7.42578125" customWidth="1"/>
    <col min="3" max="3" width="20.28515625" customWidth="1"/>
    <col min="4" max="4" width="11" customWidth="1"/>
    <col min="5" max="5" width="6.5703125" customWidth="1"/>
    <col min="6" max="6" width="20.140625" customWidth="1"/>
    <col min="7" max="7" width="33.140625" customWidth="1"/>
    <col min="8" max="8" width="3" style="17" customWidth="1"/>
    <col min="9" max="9" width="7.42578125" style="17" customWidth="1"/>
    <col min="10" max="10" width="5.42578125" customWidth="1"/>
    <col min="11" max="11" width="6.28515625" customWidth="1"/>
    <col min="12" max="12" width="27.5703125" customWidth="1"/>
  </cols>
  <sheetData>
    <row r="1" spans="1:12" ht="20.25" x14ac:dyDescent="0.3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2" ht="20.25" x14ac:dyDescent="0.3">
      <c r="A2" s="210" t="s">
        <v>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</row>
    <row r="3" spans="1:12" ht="20.25" x14ac:dyDescent="0.3">
      <c r="A3" s="198"/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" t="s">
        <v>79</v>
      </c>
    </row>
    <row r="4" spans="1:12" ht="18" x14ac:dyDescent="0.25">
      <c r="A4" s="2"/>
      <c r="B4" s="3"/>
      <c r="C4" s="3"/>
      <c r="D4" s="4"/>
      <c r="F4" s="5"/>
      <c r="G4" s="5"/>
      <c r="H4" s="5"/>
      <c r="I4" s="5"/>
      <c r="J4" s="5"/>
      <c r="K4" s="5"/>
      <c r="L4" s="199" t="s">
        <v>2</v>
      </c>
    </row>
    <row r="5" spans="1:12" ht="15.75" x14ac:dyDescent="0.25">
      <c r="A5" s="2"/>
      <c r="B5" s="6"/>
      <c r="C5" s="6"/>
      <c r="D5" s="7"/>
      <c r="F5" s="212"/>
      <c r="G5" s="212"/>
      <c r="H5" s="8"/>
      <c r="I5" s="8"/>
      <c r="L5" s="9" t="s">
        <v>3</v>
      </c>
    </row>
    <row r="6" spans="1:12" ht="20.25" x14ac:dyDescent="0.3">
      <c r="A6" s="10"/>
      <c r="D6" s="11" t="s">
        <v>103</v>
      </c>
      <c r="E6" s="83">
        <v>0.57986111111111105</v>
      </c>
      <c r="F6" s="82" t="s">
        <v>27</v>
      </c>
      <c r="G6" s="10"/>
      <c r="H6" s="210" t="s">
        <v>5</v>
      </c>
      <c r="I6" s="210"/>
      <c r="J6" s="210"/>
      <c r="K6" s="210"/>
      <c r="L6" s="210"/>
    </row>
    <row r="7" spans="1:12" ht="18.75" x14ac:dyDescent="0.3">
      <c r="A7" s="14"/>
      <c r="B7" s="15"/>
      <c r="C7" s="6"/>
      <c r="D7" s="11"/>
      <c r="E7" s="12"/>
      <c r="F7" s="13"/>
      <c r="G7" s="2"/>
      <c r="H7" s="16"/>
      <c r="I7" s="16"/>
      <c r="J7" s="17"/>
    </row>
    <row r="8" spans="1:12" ht="15.75" x14ac:dyDescent="0.25">
      <c r="A8" s="2"/>
      <c r="B8" s="18"/>
      <c r="C8" s="19" t="s">
        <v>8</v>
      </c>
      <c r="D8" s="20" t="s">
        <v>29</v>
      </c>
      <c r="E8" s="21"/>
      <c r="F8" s="2"/>
      <c r="G8" s="2"/>
      <c r="H8" s="22"/>
      <c r="I8" s="22"/>
      <c r="J8" s="17"/>
    </row>
    <row r="9" spans="1:12" ht="15" customHeight="1" x14ac:dyDescent="0.25">
      <c r="A9" s="213" t="s">
        <v>10</v>
      </c>
      <c r="B9" s="213" t="s">
        <v>11</v>
      </c>
      <c r="C9" s="213" t="s">
        <v>12</v>
      </c>
      <c r="D9" s="215" t="s">
        <v>13</v>
      </c>
      <c r="E9" s="215" t="s">
        <v>14</v>
      </c>
      <c r="F9" s="215" t="s">
        <v>15</v>
      </c>
      <c r="G9" s="215" t="s">
        <v>16</v>
      </c>
      <c r="H9" s="216" t="s">
        <v>17</v>
      </c>
      <c r="I9" s="217"/>
      <c r="J9" s="213" t="s">
        <v>18</v>
      </c>
      <c r="K9" s="215" t="s">
        <v>19</v>
      </c>
      <c r="L9" s="207" t="s">
        <v>20</v>
      </c>
    </row>
    <row r="10" spans="1:12" x14ac:dyDescent="0.25">
      <c r="A10" s="214"/>
      <c r="B10" s="214"/>
      <c r="C10" s="214"/>
      <c r="D10" s="214"/>
      <c r="E10" s="214"/>
      <c r="F10" s="214"/>
      <c r="G10" s="214"/>
      <c r="H10" s="218" t="s">
        <v>21</v>
      </c>
      <c r="I10" s="219"/>
      <c r="J10" s="214"/>
      <c r="K10" s="214"/>
      <c r="L10" s="208"/>
    </row>
    <row r="11" spans="1:12" x14ac:dyDescent="0.25">
      <c r="A11" s="24">
        <v>1</v>
      </c>
      <c r="B11" s="47">
        <v>178</v>
      </c>
      <c r="C11" s="34" t="str">
        <f>IF(B11=0," ",VLOOKUP(B11,[1]Женщины!B$1:H$65536,2,FALSE))</f>
        <v>Гуляева Аександра</v>
      </c>
      <c r="D11" s="35" t="str">
        <f>IF(B11=0," ",VLOOKUP($B11,[1]Женщины!$B$1:$H$65536,3,FALSE))</f>
        <v>30.04.1994</v>
      </c>
      <c r="E11" s="36" t="str">
        <f>IF(B11=0," ",IF(VLOOKUP($B11,[1]Женщины!$B$1:$H$65536,4,FALSE)=0," ",VLOOKUP($B11,[1]Женщины!$B$1:$H$65536,4,FALSE)))</f>
        <v>МС</v>
      </c>
      <c r="F11" s="34" t="str">
        <f>IF(B11=0," ",VLOOKUP($B11,[1]Женщины!$B$1:$H$65536,5,FALSE))</f>
        <v>Ивановская</v>
      </c>
      <c r="G11" s="34" t="str">
        <f>IF(B11=0," ",VLOOKUP($B11,[1]Женщины!$B$1:$H$65536,6,FALSE))</f>
        <v>Шуя, ШФ ИвГУ</v>
      </c>
      <c r="H11" s="40"/>
      <c r="I11" s="84">
        <v>1.4050925925925925E-3</v>
      </c>
      <c r="J11" s="36" t="s">
        <v>75</v>
      </c>
      <c r="K11" s="36" t="s">
        <v>76</v>
      </c>
      <c r="L11" s="34" t="str">
        <f>IF(B11=0," ",VLOOKUP($B11,[1]Женщины!$B$1:$H$65536,7,FALSE))</f>
        <v>Божко В.К.</v>
      </c>
    </row>
    <row r="12" spans="1:12" x14ac:dyDescent="0.25">
      <c r="A12" s="24">
        <v>2</v>
      </c>
      <c r="B12" s="47">
        <v>111</v>
      </c>
      <c r="C12" s="34" t="str">
        <f>IF(B12=0," ",VLOOKUP(B12,[1]Женщины!B$1:H$65536,2,FALSE))</f>
        <v>Муратова Олеся</v>
      </c>
      <c r="D12" s="35" t="str">
        <f>IF(B12=0," ",VLOOKUP($B12,[1]Женщины!$B$1:$H$65536,3,FALSE))</f>
        <v>25.10.1992</v>
      </c>
      <c r="E12" s="36" t="str">
        <f>IF(B12=0," ",IF(VLOOKUP($B12,[1]Женщины!$B$1:$H$65536,4,FALSE)=0," ",VLOOKUP($B12,[1]Женщины!$B$1:$H$65536,4,FALSE)))</f>
        <v>МС</v>
      </c>
      <c r="F12" s="34" t="str">
        <f>IF(B12=0," ",VLOOKUP($B12,[1]Женщины!$B$1:$H$65536,5,FALSE))</f>
        <v>Московская</v>
      </c>
      <c r="G12" s="34" t="str">
        <f>IF(B12=0," ",VLOOKUP($B12,[1]Женщины!$B$1:$H$65536,6,FALSE))</f>
        <v>Малаховка, МГАФК</v>
      </c>
      <c r="H12" s="40"/>
      <c r="I12" s="84">
        <v>1.4631944444444447E-3</v>
      </c>
      <c r="J12" s="36" t="s">
        <v>75</v>
      </c>
      <c r="K12" s="45" t="s">
        <v>77</v>
      </c>
      <c r="L12" s="34" t="str">
        <f>IF(B12=0," ",VLOOKUP($B12,[1]Женщины!$B$1:$H$65536,7,FALSE))</f>
        <v>Белоусов А.О., Емельнов Д.Н.</v>
      </c>
    </row>
    <row r="13" spans="1:12" x14ac:dyDescent="0.25">
      <c r="A13" s="24">
        <v>3</v>
      </c>
      <c r="B13" s="47">
        <v>92</v>
      </c>
      <c r="C13" s="34" t="str">
        <f>IF(B13=0," ",VLOOKUP(B13,[1]Женщины!B$1:H$65536,2,FALSE))</f>
        <v>Бойнова Анна</v>
      </c>
      <c r="D13" s="35" t="str">
        <f>IF(B13=0," ",VLOOKUP($B13,[1]Женщины!$B$1:$H$65536,3,FALSE))</f>
        <v>12.09.1993</v>
      </c>
      <c r="E13" s="36" t="str">
        <f>IF(B13=0," ",IF(VLOOKUP($B13,[1]Женщины!$B$1:$H$65536,4,FALSE)=0," ",VLOOKUP($B13,[1]Женщины!$B$1:$H$65536,4,FALSE)))</f>
        <v>МС</v>
      </c>
      <c r="F13" s="34" t="str">
        <f>IF(B13=0," ",VLOOKUP($B13,[1]Женщины!$B$1:$H$65536,5,FALSE))</f>
        <v>Московская</v>
      </c>
      <c r="G13" s="34" t="str">
        <f>IF(B13=0," ",VLOOKUP($B13,[1]Женщины!$B$1:$H$65536,6,FALSE))</f>
        <v>Малаховка, МГАФК</v>
      </c>
      <c r="H13" s="40"/>
      <c r="I13" s="84">
        <v>1.4774305555555556E-3</v>
      </c>
      <c r="J13" s="46" t="str">
        <f>IF(I13=0," ",IF(I13&lt;=[1]Разряды!$D$33,[1]Разряды!$D$3,IF(I13&lt;=[1]Разряды!$E$33,[1]Разряды!$E$3,IF(I13&lt;=[1]Разряды!$F$33,[1]Разряды!$F$3,IF(I13&lt;=[1]Разряды!$G$33,[1]Разряды!$G$3,IF(I13&lt;=[1]Разряды!$H$33,[1]Разряды!$H$3,IF(I13&lt;=[1]Разряды!$I$33,[1]Разряды!$I$3,IF(I13&lt;=[1]Разряды!$J$33,[1]Разряды!$J$3,"б/р"))))))))</f>
        <v>кмс</v>
      </c>
      <c r="K13" s="45">
        <v>11</v>
      </c>
      <c r="L13" s="171" t="str">
        <f>IF(B13=0," ",VLOOKUP($B13,[1]Женщины!$B$1:$H$65536,7,FALSE))</f>
        <v>Белоусов А.О., Судорева Н.И., Челмодеев С.И.</v>
      </c>
    </row>
    <row r="14" spans="1:12" x14ac:dyDescent="0.25">
      <c r="A14" s="30">
        <v>4</v>
      </c>
      <c r="B14" s="47">
        <v>147</v>
      </c>
      <c r="C14" s="34" t="str">
        <f>IF(B14=0," ",VLOOKUP(B14,[1]Женщины!B$1:H$65536,2,FALSE))</f>
        <v>Зубарева Юлия</v>
      </c>
      <c r="D14" s="35" t="str">
        <f>IF(B14=0," ",VLOOKUP($B14,[1]Женщины!$B$1:$H$65536,3,FALSE))</f>
        <v>13.12.1991</v>
      </c>
      <c r="E14" s="36" t="str">
        <f>IF(B14=0," ",IF(VLOOKUP($B14,[1]Женщины!$B$1:$H$65536,4,FALSE)=0," ",VLOOKUP($B14,[1]Женщины!$B$1:$H$65536,4,FALSE)))</f>
        <v>КМС</v>
      </c>
      <c r="F14" s="34" t="str">
        <f>IF(B14=0," ",VLOOKUP($B14,[1]Женщины!$B$1:$H$65536,5,FALSE))</f>
        <v>Москва</v>
      </c>
      <c r="G14" s="34" t="str">
        <f>IF(B14=0," ",VLOOKUP($B14,[1]Женщины!$B$1:$H$65536,6,FALSE))</f>
        <v xml:space="preserve">Москва, РГУФКСМиТ </v>
      </c>
      <c r="H14" s="40"/>
      <c r="I14" s="84">
        <v>1.5127314814814814E-3</v>
      </c>
      <c r="J14" s="46" t="str">
        <f>IF(I14=0," ",IF(I14&lt;=[1]Разряды!$D$33,[1]Разряды!$D$3,IF(I14&lt;=[1]Разряды!$E$33,[1]Разряды!$E$3,IF(I14&lt;=[1]Разряды!$F$33,[1]Разряды!$F$3,IF(I14&lt;=[1]Разряды!$G$33,[1]Разряды!$G$3,IF(I14&lt;=[1]Разряды!$H$33,[1]Разряды!$H$3,IF(I14&lt;=[1]Разряды!$I$33,[1]Разряды!$I$3,IF(I14&lt;=[1]Разряды!$J$33,[1]Разряды!$J$3,"б/р"))))))))</f>
        <v>кмс</v>
      </c>
      <c r="K14" s="45">
        <v>10</v>
      </c>
      <c r="L14" s="34" t="str">
        <f>IF(B14=0," ",VLOOKUP($B14,[1]Женщины!$B$1:$H$65536,7,FALSE))</f>
        <v>Богатырева Т.М.</v>
      </c>
    </row>
    <row r="15" spans="1:12" x14ac:dyDescent="0.25">
      <c r="A15" s="30">
        <v>5</v>
      </c>
      <c r="B15" s="47">
        <v>321</v>
      </c>
      <c r="C15" s="34" t="str">
        <f>IF(B15=0," ",VLOOKUP(B15,[1]Женщины!B$1:H$65536,2,FALSE))</f>
        <v>Морозова Виктория</v>
      </c>
      <c r="D15" s="35" t="str">
        <f>IF(B15=0," ",VLOOKUP($B15,[1]Женщины!$B$1:$H$65536,3,FALSE))</f>
        <v>04.09.1996</v>
      </c>
      <c r="E15" s="36" t="str">
        <f>IF(B15=0," ",IF(VLOOKUP($B15,[1]Женщины!$B$1:$H$65536,4,FALSE)=0," ",VLOOKUP($B15,[1]Женщины!$B$1:$H$65536,4,FALSE)))</f>
        <v>КМС</v>
      </c>
      <c r="F15" s="34" t="str">
        <f>IF(B15=0," ",VLOOKUP($B15,[1]Женщины!$B$1:$H$65536,5,FALSE))</f>
        <v>Республика Чувашии</v>
      </c>
      <c r="G15" s="34" t="str">
        <f>IF(B15=0," ",VLOOKUP($B15,[1]Женщины!$B$1:$H$65536,6,FALSE))</f>
        <v xml:space="preserve">Чебоксары, ЧГПУ им. И.Я. Яковлева </v>
      </c>
      <c r="H15" s="40"/>
      <c r="I15" s="84">
        <v>1.5202546296296294E-3</v>
      </c>
      <c r="J15" s="46" t="str">
        <f>IF(I15=0," ",IF(I15&lt;=[1]Разряды!$D$33,[1]Разряды!$D$3,IF(I15&lt;=[1]Разряды!$E$33,[1]Разряды!$E$3,IF(I15&lt;=[1]Разряды!$F$33,[1]Разряды!$F$3,IF(I15&lt;=[1]Разряды!$G$33,[1]Разряды!$G$3,IF(I15&lt;=[1]Разряды!$H$33,[1]Разряды!$H$3,IF(I15&lt;=[1]Разряды!$I$33,[1]Разряды!$I$3,IF(I15&lt;=[1]Разряды!$J$33,[1]Разряды!$J$3,"б/р"))))))))</f>
        <v>кмс</v>
      </c>
      <c r="K15" s="45">
        <v>9</v>
      </c>
      <c r="L15" s="34" t="str">
        <f>IF(B15=0," ",VLOOKUP($B15,[1]Женщины!$B$1:$H$65536,7,FALSE))</f>
        <v>Кузнецов М.П.</v>
      </c>
    </row>
    <row r="16" spans="1:12" x14ac:dyDescent="0.25">
      <c r="A16" s="30">
        <v>6</v>
      </c>
      <c r="B16" s="47">
        <v>148</v>
      </c>
      <c r="C16" s="34" t="str">
        <f>IF(B16=0," ",VLOOKUP(B16,[1]Женщины!B$1:H$65536,2,FALSE))</f>
        <v>Альмяшева Диана</v>
      </c>
      <c r="D16" s="35" t="str">
        <f>IF(B16=0," ",VLOOKUP($B16,[1]Женщины!$B$1:$H$65536,3,FALSE))</f>
        <v>03.09.1997</v>
      </c>
      <c r="E16" s="36" t="str">
        <f>IF(B16=0," ",IF(VLOOKUP($B16,[1]Женщины!$B$1:$H$65536,4,FALSE)=0," ",VLOOKUP($B16,[1]Женщины!$B$1:$H$65536,4,FALSE)))</f>
        <v>КМС</v>
      </c>
      <c r="F16" s="34" t="str">
        <f>IF(B16=0," ",VLOOKUP($B16,[1]Женщины!$B$1:$H$65536,5,FALSE))</f>
        <v>Москва</v>
      </c>
      <c r="G16" s="34" t="str">
        <f>IF(B16=0," ",VLOOKUP($B16,[1]Женщины!$B$1:$H$65536,6,FALSE))</f>
        <v xml:space="preserve">Москва, РГУФКСМиТ </v>
      </c>
      <c r="H16" s="40"/>
      <c r="I16" s="84">
        <v>1.5693287037037039E-3</v>
      </c>
      <c r="J16" s="46" t="str">
        <f>IF(I16=0," ",IF(I16&lt;=[1]Разряды!$D$33,[1]Разряды!$D$3,IF(I16&lt;=[1]Разряды!$E$33,[1]Разряды!$E$3,IF(I16&lt;=[1]Разряды!$F$33,[1]Разряды!$F$3,IF(I16&lt;=[1]Разряды!$G$33,[1]Разряды!$G$3,IF(I16&lt;=[1]Разряды!$H$33,[1]Разряды!$H$3,IF(I16&lt;=[1]Разряды!$I$33,[1]Разряды!$I$3,IF(I16&lt;=[1]Разряды!$J$33,[1]Разряды!$J$3,"б/р"))))))))</f>
        <v>кмс</v>
      </c>
      <c r="K16" s="45">
        <v>8</v>
      </c>
      <c r="L16" s="34" t="str">
        <f>IF(B16=0," ",VLOOKUP($B16,[1]Женщины!$B$1:$H$65536,7,FALSE))</f>
        <v>Фролова Т.С.</v>
      </c>
    </row>
    <row r="17" spans="1:12" x14ac:dyDescent="0.25">
      <c r="A17" s="30">
        <v>7</v>
      </c>
      <c r="B17" s="47">
        <v>66</v>
      </c>
      <c r="C17" s="34" t="str">
        <f>IF(B17=0," ",VLOOKUP(B17,[1]Женщины!B$1:H$65536,2,FALSE))</f>
        <v>Макарова Валентина</v>
      </c>
      <c r="D17" s="35" t="str">
        <f>IF(B17=0," ",VLOOKUP($B17,[1]Женщины!$B$1:$H$65536,3,FALSE))</f>
        <v>26.05.1996</v>
      </c>
      <c r="E17" s="36" t="str">
        <f>IF(B17=0," ",IF(VLOOKUP($B17,[1]Женщины!$B$1:$H$65536,4,FALSE)=0," ",VLOOKUP($B17,[1]Женщины!$B$1:$H$65536,4,FALSE)))</f>
        <v>КМС</v>
      </c>
      <c r="F17" s="34" t="str">
        <f>IF(B17=0," ",VLOOKUP($B17,[1]Женщины!$B$1:$H$65536,5,FALSE))</f>
        <v>Республика Мордовия</v>
      </c>
      <c r="G17" s="161" t="str">
        <f>IF(B17=0," ",VLOOKUP($B17,[1]Женщины!$B$1:$H$65536,6,FALSE))</f>
        <v>Саранск, ФГБОУ ВПО "МГУ им. Н.П. Огарева"</v>
      </c>
      <c r="H17" s="40"/>
      <c r="I17" s="84">
        <v>1.577777777777778E-3</v>
      </c>
      <c r="J17" s="46" t="str">
        <f>IF(I17=0," ",IF(I17&lt;=[1]Разряды!$D$33,[1]Разряды!$D$3,IF(I17&lt;=[1]Разряды!$E$33,[1]Разряды!$E$3,IF(I17&lt;=[1]Разряды!$F$33,[1]Разряды!$F$3,IF(I17&lt;=[1]Разряды!$G$33,[1]Разряды!$G$3,IF(I17&lt;=[1]Разряды!$H$33,[1]Разряды!$H$3,IF(I17&lt;=[1]Разряды!$I$33,[1]Разряды!$I$3,IF(I17&lt;=[1]Разряды!$J$33,[1]Разряды!$J$3,"б/р"))))))))</f>
        <v>1р</v>
      </c>
      <c r="K17" s="45">
        <v>7</v>
      </c>
      <c r="L17" s="34" t="str">
        <f>IF(B17=0," ",VLOOKUP($B17,[1]Женщины!$B$1:$H$65536,7,FALSE))</f>
        <v>Наумкин А.Н.</v>
      </c>
    </row>
    <row r="18" spans="1:12" x14ac:dyDescent="0.25">
      <c r="A18" s="30">
        <v>8</v>
      </c>
      <c r="B18" s="47">
        <v>326</v>
      </c>
      <c r="C18" s="34" t="str">
        <f>IF(B18=0," ",VLOOKUP(B18,[1]Женщины!B$1:H$65536,2,FALSE))</f>
        <v>Тарасова Марина</v>
      </c>
      <c r="D18" s="35" t="str">
        <f>IF(B18=0," ",VLOOKUP($B18,[1]Женщины!$B$1:$H$65536,3,FALSE))</f>
        <v>13.07.1996</v>
      </c>
      <c r="E18" s="36" t="str">
        <f>IF(B18=0," ",IF(VLOOKUP($B18,[1]Женщины!$B$1:$H$65536,4,FALSE)=0," ",VLOOKUP($B18,[1]Женщины!$B$1:$H$65536,4,FALSE)))</f>
        <v>1р</v>
      </c>
      <c r="F18" s="34" t="str">
        <f>IF(B18=0," ",VLOOKUP($B18,[1]Женщины!$B$1:$H$65536,5,FALSE))</f>
        <v>Республика Чувашии</v>
      </c>
      <c r="G18" s="34" t="str">
        <f>IF(B18=0," ",VLOOKUP($B18,[1]Женщины!$B$1:$H$65536,6,FALSE))</f>
        <v xml:space="preserve">Чебоксары, ЧГПУ им. И.Я. Яковлева </v>
      </c>
      <c r="H18" s="40"/>
      <c r="I18" s="84">
        <v>1.5872685185185185E-3</v>
      </c>
      <c r="J18" s="46" t="str">
        <f>IF(I18=0," ",IF(I18&lt;=[1]Разряды!$D$33,[1]Разряды!$D$3,IF(I18&lt;=[1]Разряды!$E$33,[1]Разряды!$E$3,IF(I18&lt;=[1]Разряды!$F$33,[1]Разряды!$F$3,IF(I18&lt;=[1]Разряды!$G$33,[1]Разряды!$G$3,IF(I18&lt;=[1]Разряды!$H$33,[1]Разряды!$H$3,IF(I18&lt;=[1]Разряды!$I$33,[1]Разряды!$I$3,IF(I18&lt;=[1]Разряды!$J$33,[1]Разряды!$J$3,"б/р"))))))))</f>
        <v>1р</v>
      </c>
      <c r="K18" s="45">
        <v>6</v>
      </c>
      <c r="L18" s="34" t="str">
        <f>IF(B18=0," ",VLOOKUP($B18,[1]Женщины!$B$1:$H$65536,7,FALSE))</f>
        <v>Архипова Г.И.</v>
      </c>
    </row>
    <row r="19" spans="1:12" x14ac:dyDescent="0.25">
      <c r="A19" s="30">
        <v>9</v>
      </c>
      <c r="B19" s="47">
        <v>16</v>
      </c>
      <c r="C19" s="34" t="str">
        <f>IF(B19=0," ",VLOOKUP(B19,[1]Женщины!B$1:H$65536,2,FALSE))</f>
        <v>Горяева Ольга</v>
      </c>
      <c r="D19" s="35" t="str">
        <f>IF(B19=0," ",VLOOKUP($B19,[1]Женщины!$B$1:$H$65536,3,FALSE))</f>
        <v>16.09.1994</v>
      </c>
      <c r="E19" s="36" t="str">
        <f>IF(B19=0," ",IF(VLOOKUP($B19,[1]Женщины!$B$1:$H$65536,4,FALSE)=0," ",VLOOKUP($B19,[1]Женщины!$B$1:$H$65536,4,FALSE)))</f>
        <v>КМС</v>
      </c>
      <c r="F19" s="34" t="str">
        <f>IF(B19=0," ",VLOOKUP($B19,[1]Женщины!$B$1:$H$65536,5,FALSE))</f>
        <v>Оренбургская</v>
      </c>
      <c r="G19" s="34" t="str">
        <f>IF(B19=0," ",VLOOKUP($B19,[1]Женщины!$B$1:$H$65536,6,FALSE))</f>
        <v>Оренбург, ОГАУ</v>
      </c>
      <c r="H19" s="40"/>
      <c r="I19" s="84">
        <v>1.5952546296296296E-3</v>
      </c>
      <c r="J19" s="46" t="str">
        <f>IF(I19=0," ",IF(I19&lt;=[1]Разряды!$D$33,[1]Разряды!$D$3,IF(I19&lt;=[1]Разряды!$E$33,[1]Разряды!$E$3,IF(I19&lt;=[1]Разряды!$F$33,[1]Разряды!$F$3,IF(I19&lt;=[1]Разряды!$G$33,[1]Разряды!$G$3,IF(I19&lt;=[1]Разряды!$H$33,[1]Разряды!$H$3,IF(I19&lt;=[1]Разряды!$I$33,[1]Разряды!$I$3,IF(I19&lt;=[1]Разряды!$J$33,[1]Разряды!$J$3,"б/р"))))))))</f>
        <v>1р</v>
      </c>
      <c r="K19" s="45" t="s">
        <v>25</v>
      </c>
      <c r="L19" s="34" t="str">
        <f>IF(B19=0," ",VLOOKUP($B19,[1]Женщины!$B$1:$H$65536,7,FALSE))</f>
        <v>Варыханов Ю.Н., Щербина Н.Н.</v>
      </c>
    </row>
    <row r="20" spans="1:12" x14ac:dyDescent="0.25">
      <c r="A20" s="30">
        <v>10</v>
      </c>
      <c r="B20" s="32">
        <v>340</v>
      </c>
      <c r="C20" s="34" t="str">
        <f>IF(B20=0," ",VLOOKUP(B20,[1]Женщины!B$1:H$65536,2,FALSE))</f>
        <v>Гафурова Альбина</v>
      </c>
      <c r="D20" s="35" t="str">
        <f>IF(B20=0," ",VLOOKUP($B20,[1]Женщины!$B$1:$H$65536,3,FALSE))</f>
        <v>29.07.1998</v>
      </c>
      <c r="E20" s="36" t="str">
        <f>IF(B20=0," ",IF(VLOOKUP($B20,[1]Женщины!$B$1:$H$65536,4,FALSE)=0," ",VLOOKUP($B20,[1]Женщины!$B$1:$H$65536,4,FALSE)))</f>
        <v>1р</v>
      </c>
      <c r="F20" s="34" t="str">
        <f>IF(B20=0," ",VLOOKUP($B20,[1]Женщины!$B$1:$H$65536,5,FALSE))</f>
        <v xml:space="preserve">Республика Татарстан </v>
      </c>
      <c r="G20" s="34" t="str">
        <f>IF(B20=0," ",VLOOKUP($B20,[1]Женщины!$B$1:$H$65536,6,FALSE))</f>
        <v xml:space="preserve">Казань, ФГБОУ ВО ПГАФКСиТ </v>
      </c>
      <c r="H20" s="40"/>
      <c r="I20" s="84">
        <v>1.6047453703703701E-3</v>
      </c>
      <c r="J20" s="46" t="str">
        <f>IF(I20=0," ",IF(I20&lt;=[1]Разряды!$D$33,[1]Разряды!$D$3,IF(I20&lt;=[1]Разряды!$E$33,[1]Разряды!$E$3,IF(I20&lt;=[1]Разряды!$F$33,[1]Разряды!$F$3,IF(I20&lt;=[1]Разряды!$G$33,[1]Разряды!$G$3,IF(I20&lt;=[1]Разряды!$H$33,[1]Разряды!$H$3,IF(I20&lt;=[1]Разряды!$I$33,[1]Разряды!$I$3,IF(I20&lt;=[1]Разряды!$J$33,[1]Разряды!$J$3,"б/р"))))))))</f>
        <v>1р</v>
      </c>
      <c r="K20" s="37">
        <v>5</v>
      </c>
      <c r="L20" s="34" t="str">
        <f>IF(B20=0," ",VLOOKUP($B20,[1]Женщины!$B$1:$H$65536,7,FALSE))</f>
        <v>Ополева С.Ю., Хасамов И.Н.</v>
      </c>
    </row>
    <row r="21" spans="1:12" x14ac:dyDescent="0.25">
      <c r="A21" s="30">
        <v>11</v>
      </c>
      <c r="B21" s="47">
        <v>74</v>
      </c>
      <c r="C21" s="34" t="str">
        <f>IF(B21=0," ",VLOOKUP(B21,[1]Женщины!B$1:H$65536,2,FALSE))</f>
        <v>Герман Анна</v>
      </c>
      <c r="D21" s="35" t="str">
        <f>IF(B21=0," ",VLOOKUP($B21,[1]Женщины!$B$1:$H$65536,3,FALSE))</f>
        <v>02.06.1993</v>
      </c>
      <c r="E21" s="36" t="str">
        <f>IF(B21=0," ",IF(VLOOKUP($B21,[1]Женщины!$B$1:$H$65536,4,FALSE)=0," ",VLOOKUP($B21,[1]Женщины!$B$1:$H$65536,4,FALSE)))</f>
        <v>КМС</v>
      </c>
      <c r="F21" s="34" t="str">
        <f>IF(B21=0," ",VLOOKUP($B21,[1]Женщины!$B$1:$H$65536,5,FALSE))</f>
        <v>Костромская</v>
      </c>
      <c r="G21" s="34" t="str">
        <f>IF(B21=0," ",VLOOKUP($B21,[1]Женщины!$B$1:$H$65536,6,FALSE))</f>
        <v>Кострома, КГУ</v>
      </c>
      <c r="H21" s="40"/>
      <c r="I21" s="84">
        <v>1.6348379629629629E-3</v>
      </c>
      <c r="J21" s="46" t="str">
        <f>IF(I21=0," ",IF(I21&lt;=[1]Разряды!$D$33,[1]Разряды!$D$3,IF(I21&lt;=[1]Разряды!$E$33,[1]Разряды!$E$3,IF(I21&lt;=[1]Разряды!$F$33,[1]Разряды!$F$3,IF(I21&lt;=[1]Разряды!$G$33,[1]Разряды!$G$3,IF(I21&lt;=[1]Разряды!$H$33,[1]Разряды!$H$3,IF(I21&lt;=[1]Разряды!$I$33,[1]Разряды!$I$3,IF(I21&lt;=[1]Разряды!$J$33,[1]Разряды!$J$3,"б/р"))))))))</f>
        <v>1р</v>
      </c>
      <c r="K21" s="45">
        <v>4</v>
      </c>
      <c r="L21" s="34" t="str">
        <f>IF(B21=0," ",VLOOKUP($B21,[1]Женщины!$B$1:$H$65536,7,FALSE))</f>
        <v>Павлов Е.А.</v>
      </c>
    </row>
    <row r="22" spans="1:12" x14ac:dyDescent="0.25">
      <c r="A22" s="30">
        <v>12</v>
      </c>
      <c r="B22" s="47">
        <v>49</v>
      </c>
      <c r="C22" s="34" t="str">
        <f>IF(B22=0," ",VLOOKUP(B22,[1]Женщины!B$1:H$65536,2,FALSE))</f>
        <v>Толстихина Александра</v>
      </c>
      <c r="D22" s="35" t="str">
        <f>IF(B22=0," ",VLOOKUP($B22,[1]Женщины!$B$1:$H$65536,3,FALSE))</f>
        <v>12.03.1996</v>
      </c>
      <c r="E22" s="36" t="str">
        <f>IF(B22=0," ",IF(VLOOKUP($B22,[1]Женщины!$B$1:$H$65536,4,FALSE)=0," ",VLOOKUP($B22,[1]Женщины!$B$1:$H$65536,4,FALSE)))</f>
        <v>КМС</v>
      </c>
      <c r="F22" s="34" t="str">
        <f>IF(B22=0," ",VLOOKUP($B22,[1]Женщины!$B$1:$H$65536,5,FALSE))</f>
        <v>Сахалинская</v>
      </c>
      <c r="G22" s="34" t="str">
        <f>IF(B22=0," ",VLOOKUP($B22,[1]Женщины!$B$1:$H$65536,6,FALSE))</f>
        <v>Южно-Сахалинск, СахГУ</v>
      </c>
      <c r="H22" s="40"/>
      <c r="I22" s="84">
        <v>1.64375E-3</v>
      </c>
      <c r="J22" s="46" t="str">
        <f>IF(I22=0," ",IF(I22&lt;=[1]Разряды!$D$33,[1]Разряды!$D$3,IF(I22&lt;=[1]Разряды!$E$33,[1]Разряды!$E$3,IF(I22&lt;=[1]Разряды!$F$33,[1]Разряды!$F$3,IF(I22&lt;=[1]Разряды!$G$33,[1]Разряды!$G$3,IF(I22&lt;=[1]Разряды!$H$33,[1]Разряды!$H$3,IF(I22&lt;=[1]Разряды!$I$33,[1]Разряды!$I$3,IF(I22&lt;=[1]Разряды!$J$33,[1]Разряды!$J$3,"б/р"))))))))</f>
        <v>1р</v>
      </c>
      <c r="K22" s="45">
        <v>3</v>
      </c>
      <c r="L22" s="171" t="str">
        <f>IF(B22=0," ",VLOOKUP($B22,[1]Женщины!$B$1:$H$65536,7,FALSE))</f>
        <v>Трубецкой Р.О., Жижикин А.Н., Маслов А.В.</v>
      </c>
    </row>
    <row r="23" spans="1:12" x14ac:dyDescent="0.25">
      <c r="A23" s="30">
        <v>13</v>
      </c>
      <c r="B23" s="47">
        <v>86</v>
      </c>
      <c r="C23" s="34" t="str">
        <f>IF(B23=0," ",VLOOKUP(B23,[1]Женщины!B$1:H$65536,2,FALSE))</f>
        <v>Маринкина Маргарита</v>
      </c>
      <c r="D23" s="35" t="str">
        <f>IF(B23=0," ",VLOOKUP($B23,[1]Женщины!$B$1:$H$65536,3,FALSE))</f>
        <v>17.03.1997</v>
      </c>
      <c r="E23" s="36" t="str">
        <f>IF(B23=0," ",IF(VLOOKUP($B23,[1]Женщины!$B$1:$H$65536,4,FALSE)=0," ",VLOOKUP($B23,[1]Женщины!$B$1:$H$65536,4,FALSE)))</f>
        <v>КМС</v>
      </c>
      <c r="F23" s="34" t="str">
        <f>IF(B23=0," ",VLOOKUP($B23,[1]Женщины!$B$1:$H$65536,5,FALSE))</f>
        <v>Костромская</v>
      </c>
      <c r="G23" s="34" t="str">
        <f>IF(B23=0," ",VLOOKUP($B23,[1]Женщины!$B$1:$H$65536,6,FALSE))</f>
        <v>Кострома, КГУ</v>
      </c>
      <c r="H23" s="40"/>
      <c r="I23" s="84">
        <v>1.6533564814814816E-3</v>
      </c>
      <c r="J23" s="46" t="str">
        <f>IF(I23=0," ",IF(I23&lt;=[1]Разряды!$D$33,[1]Разряды!$D$3,IF(I23&lt;=[1]Разряды!$E$33,[1]Разряды!$E$3,IF(I23&lt;=[1]Разряды!$F$33,[1]Разряды!$F$3,IF(I23&lt;=[1]Разряды!$G$33,[1]Разряды!$G$3,IF(I23&lt;=[1]Разряды!$H$33,[1]Разряды!$H$3,IF(I23&lt;=[1]Разряды!$I$33,[1]Разряды!$I$3,IF(I23&lt;=[1]Разряды!$J$33,[1]Разряды!$J$3,"б/р"))))))))</f>
        <v>1р</v>
      </c>
      <c r="K23" s="45">
        <v>2</v>
      </c>
      <c r="L23" s="34" t="str">
        <f>IF(B23=0," ",VLOOKUP($B23,[1]Женщины!$B$1:$H$65536,7,FALSE))</f>
        <v>Дружков А.Н.</v>
      </c>
    </row>
    <row r="24" spans="1:12" x14ac:dyDescent="0.25">
      <c r="A24" s="30">
        <v>14</v>
      </c>
      <c r="B24" s="47">
        <v>284</v>
      </c>
      <c r="C24" s="34" t="str">
        <f>IF(B24=0," ",VLOOKUP(B24,[1]Женщины!B$1:H$65536,2,FALSE))</f>
        <v>Попова Валерия</v>
      </c>
      <c r="D24" s="35" t="str">
        <f>IF(B24=0," ",VLOOKUP($B24,[1]Женщины!$B$1:$H$65536,3,FALSE))</f>
        <v>04.07.1996</v>
      </c>
      <c r="E24" s="36" t="str">
        <f>IF(B24=0," ",IF(VLOOKUP($B24,[1]Женщины!$B$1:$H$65536,4,FALSE)=0," ",VLOOKUP($B24,[1]Женщины!$B$1:$H$65536,4,FALSE)))</f>
        <v>1р</v>
      </c>
      <c r="F24" s="34" t="str">
        <f>IF(B24=0," ",VLOOKUP($B24,[1]Женщины!$B$1:$H$65536,5,FALSE))</f>
        <v>Ярославская</v>
      </c>
      <c r="G24" s="34" t="str">
        <f>IF(B24=0," ",VLOOKUP($B24,[1]Женщины!$B$1:$H$65536,6,FALSE))</f>
        <v>Ярославль, ЯГПУ им. К.Д. Ушинского</v>
      </c>
      <c r="H24" s="40"/>
      <c r="I24" s="84">
        <v>1.6576388888888888E-3</v>
      </c>
      <c r="J24" s="46" t="str">
        <f>IF(I24=0," ",IF(I24&lt;=[1]Разряды!$D$33,[1]Разряды!$D$3,IF(I24&lt;=[1]Разряды!$E$33,[1]Разряды!$E$3,IF(I24&lt;=[1]Разряды!$F$33,[1]Разряды!$F$3,IF(I24&lt;=[1]Разряды!$G$33,[1]Разряды!$G$3,IF(I24&lt;=[1]Разряды!$H$33,[1]Разряды!$H$3,IF(I24&lt;=[1]Разряды!$I$33,[1]Разряды!$I$3,IF(I24&lt;=[1]Разряды!$J$33,[1]Разряды!$J$3,"б/р"))))))))</f>
        <v>1р</v>
      </c>
      <c r="K24" s="45" t="s">
        <v>25</v>
      </c>
      <c r="L24" s="34" t="str">
        <f>IF(B24=0," ",VLOOKUP($B24,[1]Женщины!$B$1:$H$65536,7,FALSE))</f>
        <v>Клейменов А.Н.</v>
      </c>
    </row>
    <row r="25" spans="1:12" x14ac:dyDescent="0.25">
      <c r="A25" s="30">
        <v>15</v>
      </c>
      <c r="B25" s="47">
        <v>270</v>
      </c>
      <c r="C25" s="34" t="str">
        <f>IF(B25=0," ",VLOOKUP(B25,[1]Женщины!B$1:H$65536,2,FALSE))</f>
        <v>Мараракина Наталья</v>
      </c>
      <c r="D25" s="35" t="str">
        <f>IF(B25=0," ",VLOOKUP($B25,[1]Женщины!$B$1:$H$65536,3,FALSE))</f>
        <v>19.01.1999</v>
      </c>
      <c r="E25" s="36" t="str">
        <f>IF(B25=0," ",IF(VLOOKUP($B25,[1]Женщины!$B$1:$H$65536,4,FALSE)=0," ",VLOOKUP($B25,[1]Женщины!$B$1:$H$65536,4,FALSE)))</f>
        <v>1р</v>
      </c>
      <c r="F25" s="34" t="str">
        <f>IF(B25=0," ",VLOOKUP($B25,[1]Женщины!$B$1:$H$65536,5,FALSE))</f>
        <v xml:space="preserve">Ивановская </v>
      </c>
      <c r="G25" s="34" t="str">
        <f>IF(B25=0," ",VLOOKUP($B25,[1]Женщины!$B$1:$H$65536,6,FALSE))</f>
        <v xml:space="preserve">Иваново, ИГЭУ им. В.И. Ленина </v>
      </c>
      <c r="H25" s="40"/>
      <c r="I25" s="84">
        <v>1.6609953703703706E-3</v>
      </c>
      <c r="J25" s="46" t="str">
        <f>IF(I25=0," ",IF(I25&lt;=[1]Разряды!$D$33,[1]Разряды!$D$3,IF(I25&lt;=[1]Разряды!$E$33,[1]Разряды!$E$3,IF(I25&lt;=[1]Разряды!$F$33,[1]Разряды!$F$3,IF(I25&lt;=[1]Разряды!$G$33,[1]Разряды!$G$3,IF(I25&lt;=[1]Разряды!$H$33,[1]Разряды!$H$3,IF(I25&lt;=[1]Разряды!$I$33,[1]Разряды!$I$3,IF(I25&lt;=[1]Разряды!$J$33,[1]Разряды!$J$3,"б/р"))))))))</f>
        <v>1р</v>
      </c>
      <c r="K25" s="45" t="s">
        <v>25</v>
      </c>
      <c r="L25" s="34" t="str">
        <f>IF(B25=0," ",VLOOKUP($B25,[1]Женщины!$B$1:$H$65536,7,FALSE))</f>
        <v>Маринина Н.Н., Попова Н.Л.</v>
      </c>
    </row>
    <row r="26" spans="1:12" x14ac:dyDescent="0.25">
      <c r="A26" s="30">
        <v>16</v>
      </c>
      <c r="B26" s="47">
        <v>173</v>
      </c>
      <c r="C26" s="34" t="str">
        <f>IF(B26=0," ",VLOOKUP(B26,[1]Женщины!B$1:H$65536,2,FALSE))</f>
        <v>Габдуллина Дина</v>
      </c>
      <c r="D26" s="35" t="str">
        <f>IF(B26=0," ",VLOOKUP($B26,[1]Женщины!$B$1:$H$65536,3,FALSE))</f>
        <v>12.03.1995</v>
      </c>
      <c r="E26" s="36" t="str">
        <f>IF(B26=0," ",IF(VLOOKUP($B26,[1]Женщины!$B$1:$H$65536,4,FALSE)=0," ",VLOOKUP($B26,[1]Женщины!$B$1:$H$65536,4,FALSE)))</f>
        <v>КМС</v>
      </c>
      <c r="F26" s="34" t="str">
        <f>IF(B26=0," ",VLOOKUP($B26,[1]Женщины!$B$1:$H$65536,5,FALSE))</f>
        <v>Ивановская</v>
      </c>
      <c r="G26" s="34" t="str">
        <f>IF(B26=0," ",VLOOKUP($B26,[1]Женщины!$B$1:$H$65536,6,FALSE))</f>
        <v>Шуя, ШФ ИвГУ</v>
      </c>
      <c r="H26" s="40"/>
      <c r="I26" s="84">
        <v>1.6611111111111113E-3</v>
      </c>
      <c r="J26" s="46" t="str">
        <f>IF(I26=0," ",IF(I26&lt;=[1]Разряды!$D$33,[1]Разряды!$D$3,IF(I26&lt;=[1]Разряды!$E$33,[1]Разряды!$E$3,IF(I26&lt;=[1]Разряды!$F$33,[1]Разряды!$F$3,IF(I26&lt;=[1]Разряды!$G$33,[1]Разряды!$G$3,IF(I26&lt;=[1]Разряды!$H$33,[1]Разряды!$H$3,IF(I26&lt;=[1]Разряды!$I$33,[1]Разряды!$I$3,IF(I26&lt;=[1]Разряды!$J$33,[1]Разряды!$J$3,"б/р"))))))))</f>
        <v>1р</v>
      </c>
      <c r="K26" s="45">
        <v>1</v>
      </c>
      <c r="L26" s="171" t="str">
        <f>IF(B26=0," ",VLOOKUP($B26,[1]Женщины!$B$1:$H$65536,7,FALSE))</f>
        <v>Торгов Е.Н., Хромцов Н.Е., Абрамов А.А.</v>
      </c>
    </row>
    <row r="27" spans="1:12" x14ac:dyDescent="0.25">
      <c r="A27" s="30">
        <v>17</v>
      </c>
      <c r="B27" s="47">
        <v>38</v>
      </c>
      <c r="C27" s="34" t="str">
        <f>IF(B27=0," ",VLOOKUP(B27,[1]Женщины!B$1:H$65536,2,FALSE))</f>
        <v>Вавренюк Мария</v>
      </c>
      <c r="D27" s="35" t="str">
        <f>IF(B27=0," ",VLOOKUP($B27,[1]Женщины!$B$1:$H$65536,3,FALSE))</f>
        <v>04.03.1997</v>
      </c>
      <c r="E27" s="36" t="str">
        <f>IF(B27=0," ",IF(VLOOKUP($B27,[1]Женщины!$B$1:$H$65536,4,FALSE)=0," ",VLOOKUP($B27,[1]Женщины!$B$1:$H$65536,4,FALSE)))</f>
        <v>1р</v>
      </c>
      <c r="F27" s="34" t="str">
        <f>IF(B27=0," ",VLOOKUP($B27,[1]Женщины!$B$1:$H$65536,5,FALSE))</f>
        <v>Самарская</v>
      </c>
      <c r="G27" s="34" t="str">
        <f>IF(B27=0," ",VLOOKUP($B27,[1]Женщины!$B$1:$H$65536,6,FALSE))</f>
        <v>Самара, СУ им. Королёва С.П.</v>
      </c>
      <c r="H27" s="40"/>
      <c r="I27" s="84">
        <v>1.6675925925925927E-3</v>
      </c>
      <c r="J27" s="46" t="str">
        <f>IF(I27=0," ",IF(I27&lt;=[1]Разряды!$D$33,[1]Разряды!$D$3,IF(I27&lt;=[1]Разряды!$E$33,[1]Разряды!$E$3,IF(I27&lt;=[1]Разряды!$F$33,[1]Разряды!$F$3,IF(I27&lt;=[1]Разряды!$G$33,[1]Разряды!$G$3,IF(I27&lt;=[1]Разряды!$H$33,[1]Разряды!$H$3,IF(I27&lt;=[1]Разряды!$I$33,[1]Разряды!$I$3,IF(I27&lt;=[1]Разряды!$J$33,[1]Разряды!$J$3,"б/р"))))))))</f>
        <v>1р</v>
      </c>
      <c r="K27" s="45">
        <v>1</v>
      </c>
      <c r="L27" s="34" t="str">
        <f>IF(B27=0," ",VLOOKUP($B27,[1]Женщины!$B$1:$H$65536,7,FALSE))</f>
        <v>Лобачева Е.Н.</v>
      </c>
    </row>
    <row r="28" spans="1:12" x14ac:dyDescent="0.25">
      <c r="A28" s="30">
        <v>18</v>
      </c>
      <c r="B28" s="47">
        <v>80</v>
      </c>
      <c r="C28" s="34" t="str">
        <f>IF(B28=0," ",VLOOKUP(B28,[1]Женщины!B$1:H$65536,2,FALSE))</f>
        <v>Сенникова Наталья</v>
      </c>
      <c r="D28" s="35" t="str">
        <f>IF(B28=0," ",VLOOKUP($B28,[1]Женщины!$B$1:$H$65536,3,FALSE))</f>
        <v>10.07.1994</v>
      </c>
      <c r="E28" s="36" t="str">
        <f>IF(B28=0," ",IF(VLOOKUP($B28,[1]Женщины!$B$1:$H$65536,4,FALSE)=0," ",VLOOKUP($B28,[1]Женщины!$B$1:$H$65536,4,FALSE)))</f>
        <v>1р</v>
      </c>
      <c r="F28" s="34" t="str">
        <f>IF(B28=0," ",VLOOKUP($B28,[1]Женщины!$B$1:$H$65536,5,FALSE))</f>
        <v>Костромская</v>
      </c>
      <c r="G28" s="34" t="str">
        <f>IF(B28=0," ",VLOOKUP($B28,[1]Женщины!$B$1:$H$65536,6,FALSE))</f>
        <v>Кострома, КГУ</v>
      </c>
      <c r="H28" s="40"/>
      <c r="I28" s="84">
        <v>1.6680555555555557E-3</v>
      </c>
      <c r="J28" s="46" t="str">
        <f>IF(I28=0," ",IF(I28&lt;=[1]Разряды!$D$33,[1]Разряды!$D$3,IF(I28&lt;=[1]Разряды!$E$33,[1]Разряды!$E$3,IF(I28&lt;=[1]Разряды!$F$33,[1]Разряды!$F$3,IF(I28&lt;=[1]Разряды!$G$33,[1]Разряды!$G$3,IF(I28&lt;=[1]Разряды!$H$33,[1]Разряды!$H$3,IF(I28&lt;=[1]Разряды!$I$33,[1]Разряды!$I$3,IF(I28&lt;=[1]Разряды!$J$33,[1]Разряды!$J$3,"б/р"))))))))</f>
        <v>1р</v>
      </c>
      <c r="K28" s="45">
        <v>1</v>
      </c>
      <c r="L28" s="34" t="str">
        <f>IF(B28=0," ",VLOOKUP($B28,[1]Женщины!$B$1:$H$65536,7,FALSE))</f>
        <v>Румянцев А.П.</v>
      </c>
    </row>
    <row r="29" spans="1:12" x14ac:dyDescent="0.25">
      <c r="A29" s="30">
        <v>19</v>
      </c>
      <c r="B29" s="47">
        <v>7</v>
      </c>
      <c r="C29" s="34" t="str">
        <f>IF(B29=0," ",VLOOKUP(B29,[1]Женщины!B$1:H$65536,2,FALSE))</f>
        <v>Зайцева Дарья</v>
      </c>
      <c r="D29" s="35" t="str">
        <f>IF(B29=0," ",VLOOKUP($B29,[1]Женщины!$B$1:$H$65536,3,FALSE))</f>
        <v>03.02.1996</v>
      </c>
      <c r="E29" s="36" t="str">
        <f>IF(B29=0," ",IF(VLOOKUP($B29,[1]Женщины!$B$1:$H$65536,4,FALSE)=0," ",VLOOKUP($B29,[1]Женщины!$B$1:$H$65536,4,FALSE)))</f>
        <v>2р</v>
      </c>
      <c r="F29" s="34" t="str">
        <f>IF(B29=0," ",VLOOKUP($B29,[1]Женщины!$B$1:$H$65536,5,FALSE))</f>
        <v>Республика Марий Эл</v>
      </c>
      <c r="G29" s="34" t="str">
        <f>IF(B29=0," ",VLOOKUP($B29,[1]Женщины!$B$1:$H$65536,6,FALSE))</f>
        <v>Йошкар-Ола, ПГТУ</v>
      </c>
      <c r="H29" s="40"/>
      <c r="I29" s="84">
        <v>1.6700231481481481E-3</v>
      </c>
      <c r="J29" s="46" t="str">
        <f>IF(I29=0," ",IF(I29&lt;=[1]Разряды!$D$33,[1]Разряды!$D$3,IF(I29&lt;=[1]Разряды!$E$33,[1]Разряды!$E$3,IF(I29&lt;=[1]Разряды!$F$33,[1]Разряды!$F$3,IF(I29&lt;=[1]Разряды!$G$33,[1]Разряды!$G$3,IF(I29&lt;=[1]Разряды!$H$33,[1]Разряды!$H$3,IF(I29&lt;=[1]Разряды!$I$33,[1]Разряды!$I$3,IF(I29&lt;=[1]Разряды!$J$33,[1]Разряды!$J$3,"б/р"))))))))</f>
        <v>1р</v>
      </c>
      <c r="K29" s="45">
        <v>1</v>
      </c>
      <c r="L29" s="34" t="str">
        <f>IF(B29=0," ",VLOOKUP($B29,[1]Женщины!$B$1:$H$65536,7,FALSE))</f>
        <v>Соколов В.Г.</v>
      </c>
    </row>
    <row r="30" spans="1:12" x14ac:dyDescent="0.25">
      <c r="A30" s="30">
        <v>20</v>
      </c>
      <c r="B30" s="47">
        <v>195</v>
      </c>
      <c r="C30" s="34" t="str">
        <f>IF(B30=0," ",VLOOKUP(B30,[1]Женщины!B$1:H$65536,2,FALSE))</f>
        <v>Минаева Евгения</v>
      </c>
      <c r="D30" s="35" t="str">
        <f>IF(B30=0," ",VLOOKUP($B30,[1]Женщины!$B$1:$H$65536,3,FALSE))</f>
        <v>02.10.1995</v>
      </c>
      <c r="E30" s="36" t="str">
        <f>IF(B30=0," ",IF(VLOOKUP($B30,[1]Женщины!$B$1:$H$65536,4,FALSE)=0," ",VLOOKUP($B30,[1]Женщины!$B$1:$H$65536,4,FALSE)))</f>
        <v>КМС</v>
      </c>
      <c r="F30" s="34" t="str">
        <f>IF(B30=0," ",VLOOKUP($B30,[1]Женщины!$B$1:$H$65536,5,FALSE))</f>
        <v>Владимирская</v>
      </c>
      <c r="G30" s="34" t="str">
        <f>IF(B30=0," ",VLOOKUP($B30,[1]Женщины!$B$1:$H$65536,6,FALSE))</f>
        <v xml:space="preserve">Владимир, ВлГУ </v>
      </c>
      <c r="H30" s="40"/>
      <c r="I30" s="84">
        <v>1.6717592592592591E-3</v>
      </c>
      <c r="J30" s="46" t="str">
        <f>IF(I30=0," ",IF(I30&lt;=[1]Разряды!$D$33,[1]Разряды!$D$3,IF(I30&lt;=[1]Разряды!$E$33,[1]Разряды!$E$3,IF(I30&lt;=[1]Разряды!$F$33,[1]Разряды!$F$3,IF(I30&lt;=[1]Разряды!$G$33,[1]Разряды!$G$3,IF(I30&lt;=[1]Разряды!$H$33,[1]Разряды!$H$3,IF(I30&lt;=[1]Разряды!$I$33,[1]Разряды!$I$3,IF(I30&lt;=[1]Разряды!$J$33,[1]Разряды!$J$3,"б/р"))))))))</f>
        <v>1р</v>
      </c>
      <c r="K30" s="45">
        <v>1</v>
      </c>
      <c r="L30" s="34" t="str">
        <f>IF(B30=0," ",VLOOKUP($B30,[1]Женщины!$B$1:$H$65536,7,FALSE))</f>
        <v xml:space="preserve">Саков А.П. </v>
      </c>
    </row>
    <row r="31" spans="1:12" x14ac:dyDescent="0.25">
      <c r="A31" s="30">
        <v>21</v>
      </c>
      <c r="B31" s="47">
        <v>121</v>
      </c>
      <c r="C31" s="34" t="str">
        <f>IF(B31=0," ",VLOOKUP(B31,[1]Женщины!B$1:H$65536,2,FALSE))</f>
        <v>Савинкова Алина</v>
      </c>
      <c r="D31" s="35" t="str">
        <f>IF(B31=0," ",VLOOKUP($B31,[1]Женщины!$B$1:$H$65536,3,FALSE))</f>
        <v>09.07.1996</v>
      </c>
      <c r="E31" s="36" t="str">
        <f>IF(B31=0," ",IF(VLOOKUP($B31,[1]Женщины!$B$1:$H$65536,4,FALSE)=0," ",VLOOKUP($B31,[1]Женщины!$B$1:$H$65536,4,FALSE)))</f>
        <v>КМС</v>
      </c>
      <c r="F31" s="34" t="str">
        <f>IF(B31=0," ",VLOOKUP($B31,[1]Женщины!$B$1:$H$65536,5,FALSE))</f>
        <v>Тамбовская</v>
      </c>
      <c r="G31" s="34" t="str">
        <f>IF(B31=0," ",VLOOKUP($B31,[1]Женщины!$B$1:$H$65536,6,FALSE))</f>
        <v xml:space="preserve">Тамбов, ТГУ им. Г.Р. Державина </v>
      </c>
      <c r="H31" s="40"/>
      <c r="I31" s="84">
        <v>1.6915509259259256E-3</v>
      </c>
      <c r="J31" s="46" t="str">
        <f>IF(I31=0," ",IF(I31&lt;=[1]Разряды!$D$33,[1]Разряды!$D$3,IF(I31&lt;=[1]Разряды!$E$33,[1]Разряды!$E$3,IF(I31&lt;=[1]Разряды!$F$33,[1]Разряды!$F$3,IF(I31&lt;=[1]Разряды!$G$33,[1]Разряды!$G$3,IF(I31&lt;=[1]Разряды!$H$33,[1]Разряды!$H$3,IF(I31&lt;=[1]Разряды!$I$33,[1]Разряды!$I$3,IF(I31&lt;=[1]Разряды!$J$33,[1]Разряды!$J$3,"б/р"))))))))</f>
        <v>1р</v>
      </c>
      <c r="K31" s="45">
        <v>1</v>
      </c>
      <c r="L31" s="34" t="str">
        <f>IF(B31=0," ",VLOOKUP($B31,[1]Женщины!$B$1:$H$65536,7,FALSE))</f>
        <v>Солтан М.В.</v>
      </c>
    </row>
    <row r="32" spans="1:12" x14ac:dyDescent="0.25">
      <c r="A32" s="30">
        <v>22</v>
      </c>
      <c r="B32" s="47">
        <v>245</v>
      </c>
      <c r="C32" s="34" t="str">
        <f>IF(B32=0," ",VLOOKUP(B32,[1]Женщины!B$1:H$65536,2,FALSE))</f>
        <v>Терпиловская Анастасия</v>
      </c>
      <c r="D32" s="35" t="str">
        <f>IF(B32=0," ",VLOOKUP($B32,[1]Женщины!$B$1:$H$65536,3,FALSE))</f>
        <v>1997</v>
      </c>
      <c r="E32" s="36" t="str">
        <f>IF(B32=0," ",IF(VLOOKUP($B32,[1]Женщины!$B$1:$H$65536,4,FALSE)=0," ",VLOOKUP($B32,[1]Женщины!$B$1:$H$65536,4,FALSE)))</f>
        <v>2р</v>
      </c>
      <c r="F32" s="34" t="str">
        <f>IF(B32=0," ",VLOOKUP($B32,[1]Женщины!$B$1:$H$65536,5,FALSE))</f>
        <v>Калининградская</v>
      </c>
      <c r="G32" s="34" t="str">
        <f>IF(B32=0," ",VLOOKUP($B32,[1]Женщины!$B$1:$H$65536,6,FALSE))</f>
        <v xml:space="preserve">Калининград, БФУ им. И. Канта  </v>
      </c>
      <c r="H32" s="40"/>
      <c r="I32" s="84">
        <v>1.6942129629629631E-3</v>
      </c>
      <c r="J32" s="46" t="str">
        <f>IF(I32=0," ",IF(I32&lt;=[1]Разряды!$D$33,[1]Разряды!$D$3,IF(I32&lt;=[1]Разряды!$E$33,[1]Разряды!$E$3,IF(I32&lt;=[1]Разряды!$F$33,[1]Разряды!$F$3,IF(I32&lt;=[1]Разряды!$G$33,[1]Разряды!$G$3,IF(I32&lt;=[1]Разряды!$H$33,[1]Разряды!$H$3,IF(I32&lt;=[1]Разряды!$I$33,[1]Разряды!$I$3,IF(I32&lt;=[1]Разряды!$J$33,[1]Разряды!$J$3,"б/р"))))))))</f>
        <v>2р</v>
      </c>
      <c r="K32" s="45">
        <v>1</v>
      </c>
      <c r="L32" s="34" t="str">
        <f>IF(B32=0," ",VLOOKUP($B32,[1]Женщины!$B$1:$H$65536,7,FALSE))</f>
        <v>Стародубова Т.А.</v>
      </c>
    </row>
    <row r="33" spans="1:12" x14ac:dyDescent="0.25">
      <c r="A33" s="30">
        <v>23</v>
      </c>
      <c r="B33" s="47">
        <v>25</v>
      </c>
      <c r="C33" s="34" t="str">
        <f>IF(B33=0," ",VLOOKUP(B33,[1]Женщины!B$1:H$65536,2,FALSE))</f>
        <v>Черных Арина</v>
      </c>
      <c r="D33" s="35" t="str">
        <f>IF(B33=0," ",VLOOKUP($B33,[1]Женщины!$B$1:$H$65536,3,FALSE))</f>
        <v>05.10.1998</v>
      </c>
      <c r="E33" s="36" t="str">
        <f>IF(B33=0," ",IF(VLOOKUP($B33,[1]Женщины!$B$1:$H$65536,4,FALSE)=0," ",VLOOKUP($B33,[1]Женщины!$B$1:$H$65536,4,FALSE)))</f>
        <v>1р</v>
      </c>
      <c r="F33" s="34" t="str">
        <f>IF(B33=0," ",VLOOKUP($B33,[1]Женщины!$B$1:$H$65536,5,FALSE))</f>
        <v>Приморский край</v>
      </c>
      <c r="G33" s="34" t="str">
        <f>IF(B33=0," ",VLOOKUP($B33,[1]Женщины!$B$1:$H$65536,6,FALSE))</f>
        <v>Владивосток, ДВФУ</v>
      </c>
      <c r="H33" s="40"/>
      <c r="I33" s="84">
        <v>1.6962962962962964E-3</v>
      </c>
      <c r="J33" s="46" t="str">
        <f>IF(I33=0," ",IF(I33&lt;=[1]Разряды!$D$33,[1]Разряды!$D$3,IF(I33&lt;=[1]Разряды!$E$33,[1]Разряды!$E$3,IF(I33&lt;=[1]Разряды!$F$33,[1]Разряды!$F$3,IF(I33&lt;=[1]Разряды!$G$33,[1]Разряды!$G$3,IF(I33&lt;=[1]Разряды!$H$33,[1]Разряды!$H$3,IF(I33&lt;=[1]Разряды!$I$33,[1]Разряды!$I$3,IF(I33&lt;=[1]Разряды!$J$33,[1]Разряды!$J$3,"б/р"))))))))</f>
        <v>2р</v>
      </c>
      <c r="K33" s="45">
        <v>1</v>
      </c>
      <c r="L33" s="34" t="str">
        <f>IF(B33=0," ",VLOOKUP($B33,[1]Женщины!$B$1:$H$65536,7,FALSE))</f>
        <v>Анисимов В.Н.</v>
      </c>
    </row>
    <row r="34" spans="1:12" x14ac:dyDescent="0.25">
      <c r="A34" s="30">
        <v>24</v>
      </c>
      <c r="B34" s="47">
        <v>45</v>
      </c>
      <c r="C34" s="34" t="str">
        <f>IF(B34=0," ",VLOOKUP(B34,[1]Женщины!B$1:H$65536,2,FALSE))</f>
        <v>Аверина Ульяна</v>
      </c>
      <c r="D34" s="35" t="str">
        <f>IF(B34=0," ",VLOOKUP($B34,[1]Женщины!$B$1:$H$65536,3,FALSE))</f>
        <v>04.11.1996</v>
      </c>
      <c r="E34" s="36" t="str">
        <f>IF(B34=0," ",IF(VLOOKUP($B34,[1]Женщины!$B$1:$H$65536,4,FALSE)=0," ",VLOOKUP($B34,[1]Женщины!$B$1:$H$65536,4,FALSE)))</f>
        <v>КМС</v>
      </c>
      <c r="F34" s="34" t="str">
        <f>IF(B34=0," ",VLOOKUP($B34,[1]Женщины!$B$1:$H$65536,5,FALSE))</f>
        <v>Вологодская</v>
      </c>
      <c r="G34" s="34" t="str">
        <f>IF(B34=0," ",VLOOKUP($B34,[1]Женщины!$B$1:$H$65536,6,FALSE))</f>
        <v>Череповец, ЧГУ</v>
      </c>
      <c r="H34" s="40"/>
      <c r="I34" s="84">
        <v>1.7209490740740742E-3</v>
      </c>
      <c r="J34" s="46" t="str">
        <f>IF(I34=0," ",IF(I34&lt;=[1]Разряды!$D$33,[1]Разряды!$D$3,IF(I34&lt;=[1]Разряды!$E$33,[1]Разряды!$E$3,IF(I34&lt;=[1]Разряды!$F$33,[1]Разряды!$F$3,IF(I34&lt;=[1]Разряды!$G$33,[1]Разряды!$G$3,IF(I34&lt;=[1]Разряды!$H$33,[1]Разряды!$H$3,IF(I34&lt;=[1]Разряды!$I$33,[1]Разряды!$I$3,IF(I34&lt;=[1]Разряды!$J$33,[1]Разряды!$J$3,"б/р"))))))))</f>
        <v>2р</v>
      </c>
      <c r="K34" s="45">
        <v>1</v>
      </c>
      <c r="L34" s="34" t="str">
        <f>IF(B34=0," ",VLOOKUP($B34,[1]Женщины!$B$1:$H$65536,7,FALSE))</f>
        <v>Смирнов А.В.</v>
      </c>
    </row>
    <row r="35" spans="1:12" x14ac:dyDescent="0.25">
      <c r="A35" s="30">
        <v>25</v>
      </c>
      <c r="B35" s="47">
        <v>276</v>
      </c>
      <c r="C35" s="34" t="str">
        <f>IF(B35=0," ",VLOOKUP(B35,[1]Женщины!B$1:H$65536,2,FALSE))</f>
        <v>Яблокова Ирина</v>
      </c>
      <c r="D35" s="35" t="str">
        <f>IF(B35=0," ",VLOOKUP($B35,[1]Женщины!$B$1:$H$65536,3,FALSE))</f>
        <v>19.07.1994</v>
      </c>
      <c r="E35" s="36" t="str">
        <f>IF(B35=0," ",IF(VLOOKUP($B35,[1]Женщины!$B$1:$H$65536,4,FALSE)=0," ",VLOOKUP($B35,[1]Женщины!$B$1:$H$65536,4,FALSE)))</f>
        <v>1р</v>
      </c>
      <c r="F35" s="34" t="str">
        <f>IF(B35=0," ",VLOOKUP($B35,[1]Женщины!$B$1:$H$65536,5,FALSE))</f>
        <v>Ивановская</v>
      </c>
      <c r="G35" s="34" t="str">
        <f>IF(B35=0," ",VLOOKUP($B35,[1]Женщины!$B$1:$H$65536,6,FALSE))</f>
        <v xml:space="preserve">Иваново, ИГХТУ </v>
      </c>
      <c r="H35" s="40"/>
      <c r="I35" s="84">
        <v>1.7277777777777777E-3</v>
      </c>
      <c r="J35" s="46" t="str">
        <f>IF(I35=0," ",IF(I35&lt;=[1]Разряды!$D$33,[1]Разряды!$D$3,IF(I35&lt;=[1]Разряды!$E$33,[1]Разряды!$E$3,IF(I35&lt;=[1]Разряды!$F$33,[1]Разряды!$F$3,IF(I35&lt;=[1]Разряды!$G$33,[1]Разряды!$G$3,IF(I35&lt;=[1]Разряды!$H$33,[1]Разряды!$H$3,IF(I35&lt;=[1]Разряды!$I$33,[1]Разряды!$I$3,IF(I35&lt;=[1]Разряды!$J$33,[1]Разряды!$J$3,"б/р"))))))))</f>
        <v>2р</v>
      </c>
      <c r="K35" s="45">
        <v>1</v>
      </c>
      <c r="L35" s="34" t="str">
        <f>IF(B35=0," ",VLOOKUP($B35,[1]Женщины!$B$1:$H$65536,7,FALSE))</f>
        <v>Рябчикова Л.В.</v>
      </c>
    </row>
    <row r="36" spans="1:12" x14ac:dyDescent="0.25">
      <c r="A36" s="30">
        <v>26</v>
      </c>
      <c r="B36" s="32">
        <v>4</v>
      </c>
      <c r="C36" s="34" t="str">
        <f>IF(B36=0," ",VLOOKUP(B36,[1]Женщины!B$1:H$65536,2,FALSE))</f>
        <v>Еруткина Наталья</v>
      </c>
      <c r="D36" s="35" t="str">
        <f>IF(B36=0," ",VLOOKUP($B36,[1]Женщины!$B$1:$H$65536,3,FALSE))</f>
        <v>24.12.1998</v>
      </c>
      <c r="E36" s="36" t="str">
        <f>IF(B36=0," ",IF(VLOOKUP($B36,[1]Женщины!$B$1:$H$65536,4,FALSE)=0," ",VLOOKUP($B36,[1]Женщины!$B$1:$H$65536,4,FALSE)))</f>
        <v>2р</v>
      </c>
      <c r="F36" s="34" t="str">
        <f>IF(B36=0," ",VLOOKUP($B36,[1]Женщины!$B$1:$H$65536,5,FALSE))</f>
        <v>Республика Марий Эл</v>
      </c>
      <c r="G36" s="34" t="str">
        <f>IF(B36=0," ",VLOOKUP($B36,[1]Женщины!$B$1:$H$65536,6,FALSE))</f>
        <v>Йошкар-Ола, ПГТУ</v>
      </c>
      <c r="H36" s="40"/>
      <c r="I36" s="84">
        <v>1.7289351851851849E-3</v>
      </c>
      <c r="J36" s="46" t="str">
        <f>IF(I36=0," ",IF(I36&lt;=[1]Разряды!$D$33,[1]Разряды!$D$3,IF(I36&lt;=[1]Разряды!$E$33,[1]Разряды!$E$3,IF(I36&lt;=[1]Разряды!$F$33,[1]Разряды!$F$3,IF(I36&lt;=[1]Разряды!$G$33,[1]Разряды!$G$3,IF(I36&lt;=[1]Разряды!$H$33,[1]Разряды!$H$3,IF(I36&lt;=[1]Разряды!$I$33,[1]Разряды!$I$3,IF(I36&lt;=[1]Разряды!$J$33,[1]Разряды!$J$3,"б/р"))))))))</f>
        <v>2р</v>
      </c>
      <c r="K36" s="45">
        <v>1</v>
      </c>
      <c r="L36" s="34" t="str">
        <f>IF(B36=0," ",VLOOKUP($B36,[1]Женщины!$B$1:$H$65536,7,FALSE))</f>
        <v>Соколов В.Г.</v>
      </c>
    </row>
    <row r="37" spans="1:12" x14ac:dyDescent="0.25">
      <c r="A37" s="30">
        <v>27</v>
      </c>
      <c r="B37" s="32">
        <v>351</v>
      </c>
      <c r="C37" s="34" t="str">
        <f>IF(B37=0," ",VLOOKUP(B37,[1]Женщины!B$1:H$65536,2,FALSE))</f>
        <v>Белехова Виктория</v>
      </c>
      <c r="D37" s="35" t="str">
        <f>IF(B37=0," ",VLOOKUP($B37,[1]Женщины!$B$1:$H$65536,3,FALSE))</f>
        <v>25.09.1998</v>
      </c>
      <c r="E37" s="36" t="str">
        <f>IF(B37=0," ",IF(VLOOKUP($B37,[1]Женщины!$B$1:$H$65536,4,FALSE)=0," ",VLOOKUP($B37,[1]Женщины!$B$1:$H$65536,4,FALSE)))</f>
        <v>2р</v>
      </c>
      <c r="F37" s="34" t="str">
        <f>IF(B37=0," ",VLOOKUP($B37,[1]Женщины!$B$1:$H$65536,5,FALSE))</f>
        <v>Костромская</v>
      </c>
      <c r="G37" s="34" t="str">
        <f>IF(B37=0," ",VLOOKUP($B37,[1]Женщины!$B$1:$H$65536,6,FALSE))</f>
        <v>Кострома, КГУ</v>
      </c>
      <c r="H37" s="40"/>
      <c r="I37" s="84">
        <v>1.7292824074074075E-3</v>
      </c>
      <c r="J37" s="46" t="str">
        <f>IF(I37=0," ",IF(I37&lt;=[1]Разряды!$D$33,[1]Разряды!$D$3,IF(I37&lt;=[1]Разряды!$E$33,[1]Разряды!$E$3,IF(I37&lt;=[1]Разряды!$F$33,[1]Разряды!$F$3,IF(I37&lt;=[1]Разряды!$G$33,[1]Разряды!$G$3,IF(I37&lt;=[1]Разряды!$H$33,[1]Разряды!$H$3,IF(I37&lt;=[1]Разряды!$I$33,[1]Разряды!$I$3,IF(I37&lt;=[1]Разряды!$J$33,[1]Разряды!$J$3,"б/р"))))))))</f>
        <v>2р</v>
      </c>
      <c r="K37" s="45">
        <v>1</v>
      </c>
      <c r="L37" s="34" t="str">
        <f>IF(B37=0," ",VLOOKUP($B37,[1]Женщины!$B$1:$H$65536,7,FALSE))</f>
        <v>Дружков А.Н.</v>
      </c>
    </row>
    <row r="38" spans="1:12" x14ac:dyDescent="0.25">
      <c r="A38" s="30">
        <v>28</v>
      </c>
      <c r="B38" s="32">
        <v>279</v>
      </c>
      <c r="C38" s="34" t="str">
        <f>IF(B38=0," ",VLOOKUP(B38,[1]Женщины!B$1:H$65536,2,FALSE))</f>
        <v>Лидонова Александра</v>
      </c>
      <c r="D38" s="35" t="str">
        <f>IF(B38=0," ",VLOOKUP($B38,[1]Женщины!$B$1:$H$65536,3,FALSE))</f>
        <v>19.02.1997</v>
      </c>
      <c r="E38" s="36" t="str">
        <f>IF(B38=0," ",IF(VLOOKUP($B38,[1]Женщины!$B$1:$H$65536,4,FALSE)=0," ",VLOOKUP($B38,[1]Женщины!$B$1:$H$65536,4,FALSE)))</f>
        <v>2р</v>
      </c>
      <c r="F38" s="34" t="str">
        <f>IF(B38=0," ",VLOOKUP($B38,[1]Женщины!$B$1:$H$65536,5,FALSE))</f>
        <v>Ярославская</v>
      </c>
      <c r="G38" s="34" t="str">
        <f>IF(B38=0," ",VLOOKUP($B38,[1]Женщины!$B$1:$H$65536,6,FALSE))</f>
        <v xml:space="preserve">Ярославль, ЯГМУ  </v>
      </c>
      <c r="H38" s="40"/>
      <c r="I38" s="84">
        <v>1.7332175925925926E-3</v>
      </c>
      <c r="J38" s="46" t="str">
        <f>IF(I38=0," ",IF(I38&lt;=[1]Разряды!$D$33,[1]Разряды!$D$3,IF(I38&lt;=[1]Разряды!$E$33,[1]Разряды!$E$3,IF(I38&lt;=[1]Разряды!$F$33,[1]Разряды!$F$3,IF(I38&lt;=[1]Разряды!$G$33,[1]Разряды!$G$3,IF(I38&lt;=[1]Разряды!$H$33,[1]Разряды!$H$3,IF(I38&lt;=[1]Разряды!$I$33,[1]Разряды!$I$3,IF(I38&lt;=[1]Разряды!$J$33,[1]Разряды!$J$3,"б/р"))))))))</f>
        <v>2р</v>
      </c>
      <c r="K38" s="45">
        <v>1</v>
      </c>
      <c r="L38" s="34" t="str">
        <f>IF(B38=0," ",VLOOKUP($B38,[1]Женщины!$B$1:$H$65536,7,FALSE))</f>
        <v>Шаймарданов В.М.</v>
      </c>
    </row>
    <row r="39" spans="1:12" x14ac:dyDescent="0.25">
      <c r="A39" s="30">
        <v>29</v>
      </c>
      <c r="B39" s="32">
        <v>87</v>
      </c>
      <c r="C39" s="34" t="str">
        <f>IF(B39=0," ",VLOOKUP(B39,[1]Женщины!B$1:H$65536,2,FALSE))</f>
        <v>Чичканова Екатерина</v>
      </c>
      <c r="D39" s="35" t="str">
        <f>IF(B39=0," ",VLOOKUP($B39,[1]Женщины!$B$1:$H$65536,3,FALSE))</f>
        <v>07.09.1997</v>
      </c>
      <c r="E39" s="36" t="str">
        <f>IF(B39=0," ",IF(VLOOKUP($B39,[1]Женщины!$B$1:$H$65536,4,FALSE)=0," ",VLOOKUP($B39,[1]Женщины!$B$1:$H$65536,4,FALSE)))</f>
        <v>2р</v>
      </c>
      <c r="F39" s="34" t="str">
        <f>IF(B39=0," ",VLOOKUP($B39,[1]Женщины!$B$1:$H$65536,5,FALSE))</f>
        <v>Костромская</v>
      </c>
      <c r="G39" s="34" t="str">
        <f>IF(B39=0," ",VLOOKUP($B39,[1]Женщины!$B$1:$H$65536,6,FALSE))</f>
        <v>Кострома, КГУ</v>
      </c>
      <c r="H39" s="40"/>
      <c r="I39" s="84">
        <v>1.7335648148148147E-3</v>
      </c>
      <c r="J39" s="46" t="str">
        <f>IF(I39=0," ",IF(I39&lt;=[1]Разряды!$D$33,[1]Разряды!$D$3,IF(I39&lt;=[1]Разряды!$E$33,[1]Разряды!$E$3,IF(I39&lt;=[1]Разряды!$F$33,[1]Разряды!$F$3,IF(I39&lt;=[1]Разряды!$G$33,[1]Разряды!$G$3,IF(I39&lt;=[1]Разряды!$H$33,[1]Разряды!$H$3,IF(I39&lt;=[1]Разряды!$I$33,[1]Разряды!$I$3,IF(I39&lt;=[1]Разряды!$J$33,[1]Разряды!$J$3,"б/р"))))))))</f>
        <v>2р</v>
      </c>
      <c r="K39" s="45">
        <v>1</v>
      </c>
      <c r="L39" s="34" t="str">
        <f>IF(B39=0," ",VLOOKUP($B39,[1]Женщины!$B$1:$H$65536,7,FALSE))</f>
        <v>Павлов Е.А.</v>
      </c>
    </row>
    <row r="40" spans="1:12" x14ac:dyDescent="0.25">
      <c r="A40" s="30">
        <v>30</v>
      </c>
      <c r="B40" s="32">
        <v>204</v>
      </c>
      <c r="C40" s="34" t="str">
        <f>IF(B40=0," ",VLOOKUP(B40,[1]Женщины!B$1:H$65536,2,FALSE))</f>
        <v>Арефьева Анна</v>
      </c>
      <c r="D40" s="35" t="str">
        <f>IF(B40=0," ",VLOOKUP($B40,[1]Женщины!$B$1:$H$65536,3,FALSE))</f>
        <v>20.10.1996</v>
      </c>
      <c r="E40" s="36" t="str">
        <f>IF(B40=0," ",IF(VLOOKUP($B40,[1]Женщины!$B$1:$H$65536,4,FALSE)=0," ",VLOOKUP($B40,[1]Женщины!$B$1:$H$65536,4,FALSE)))</f>
        <v>2р</v>
      </c>
      <c r="F40" s="34" t="str">
        <f>IF(B40=0," ",VLOOKUP($B40,[1]Женщины!$B$1:$H$65536,5,FALSE))</f>
        <v>Ярославская</v>
      </c>
      <c r="G40" s="34" t="str">
        <f>IF(B40=0," ",VLOOKUP($B40,[1]Женщины!$B$1:$H$65536,6,FALSE))</f>
        <v xml:space="preserve">Ярославль, ЯрГУ им. П.Г. Демидова </v>
      </c>
      <c r="H40" s="40"/>
      <c r="I40" s="84">
        <v>1.7449074074074075E-3</v>
      </c>
      <c r="J40" s="46" t="str">
        <f>IF(I40=0," ",IF(I40&lt;=[1]Разряды!$D$33,[1]Разряды!$D$3,IF(I40&lt;=[1]Разряды!$E$33,[1]Разряды!$E$3,IF(I40&lt;=[1]Разряды!$F$33,[1]Разряды!$F$3,IF(I40&lt;=[1]Разряды!$G$33,[1]Разряды!$G$3,IF(I40&lt;=[1]Разряды!$H$33,[1]Разряды!$H$3,IF(I40&lt;=[1]Разряды!$I$33,[1]Разряды!$I$3,IF(I40&lt;=[1]Разряды!$J$33,[1]Разряды!$J$3,"б/р"))))))))</f>
        <v>2р</v>
      </c>
      <c r="K40" s="45">
        <v>1</v>
      </c>
      <c r="L40" s="34" t="str">
        <f>IF(B40=0," ",VLOOKUP($B40,[1]Женщины!$B$1:$H$65536,7,FALSE))</f>
        <v>Станкевич В.А.</v>
      </c>
    </row>
    <row r="41" spans="1:12" x14ac:dyDescent="0.25">
      <c r="A41" s="30">
        <v>31</v>
      </c>
      <c r="B41" s="47">
        <v>205</v>
      </c>
      <c r="C41" s="34" t="str">
        <f>IF(B41=0," ",VLOOKUP(B41,[1]Женщины!B$1:H$65536,2,FALSE))</f>
        <v>Соловьева Алена</v>
      </c>
      <c r="D41" s="35" t="str">
        <f>IF(B41=0," ",VLOOKUP($B41,[1]Женщины!$B$1:$H$65536,3,FALSE))</f>
        <v>21.02.1996</v>
      </c>
      <c r="E41" s="36" t="str">
        <f>IF(B41=0," ",IF(VLOOKUP($B41,[1]Женщины!$B$1:$H$65536,4,FALSE)=0," ",VLOOKUP($B41,[1]Женщины!$B$1:$H$65536,4,FALSE)))</f>
        <v>2р</v>
      </c>
      <c r="F41" s="34" t="str">
        <f>IF(B41=0," ",VLOOKUP($B41,[1]Женщины!$B$1:$H$65536,5,FALSE))</f>
        <v>Ярославская</v>
      </c>
      <c r="G41" s="34" t="str">
        <f>IF(B41=0," ",VLOOKUP($B41,[1]Женщины!$B$1:$H$65536,6,FALSE))</f>
        <v xml:space="preserve">Ярославль, ЯрГУ им. П.Г. Демидова </v>
      </c>
      <c r="H41" s="40"/>
      <c r="I41" s="84">
        <v>1.7708333333333332E-3</v>
      </c>
      <c r="J41" s="46" t="str">
        <f>IF(I41=0," ",IF(I41&lt;=[1]Разряды!$D$33,[1]Разряды!$D$3,IF(I41&lt;=[1]Разряды!$E$33,[1]Разряды!$E$3,IF(I41&lt;=[1]Разряды!$F$33,[1]Разряды!$F$3,IF(I41&lt;=[1]Разряды!$G$33,[1]Разряды!$G$3,IF(I41&lt;=[1]Разряды!$H$33,[1]Разряды!$H$3,IF(I41&lt;=[1]Разряды!$I$33,[1]Разряды!$I$3,IF(I41&lt;=[1]Разряды!$J$33,[1]Разряды!$J$3,"б/р"))))))))</f>
        <v>2р</v>
      </c>
      <c r="K41" s="45">
        <v>1</v>
      </c>
      <c r="L41" s="34" t="str">
        <f>IF(B41=0," ",VLOOKUP($B41,[1]Женщины!$B$1:$H$65536,7,FALSE))</f>
        <v>Клейменов А.Н.</v>
      </c>
    </row>
    <row r="42" spans="1:12" x14ac:dyDescent="0.25">
      <c r="A42" s="30">
        <v>32</v>
      </c>
      <c r="B42" s="47">
        <v>44</v>
      </c>
      <c r="C42" s="34" t="str">
        <f>IF(B42=0," ",VLOOKUP(B42,[1]Женщины!B$1:H$65536,2,FALSE))</f>
        <v>Глухова Милена</v>
      </c>
      <c r="D42" s="35" t="str">
        <f>IF(B42=0," ",VLOOKUP($B42,[1]Женщины!$B$1:$H$65536,3,FALSE))</f>
        <v>25.07.1998</v>
      </c>
      <c r="E42" s="36" t="str">
        <f>IF(B42=0," ",IF(VLOOKUP($B42,[1]Женщины!$B$1:$H$65536,4,FALSE)=0," ",VLOOKUP($B42,[1]Женщины!$B$1:$H$65536,4,FALSE)))</f>
        <v>1р</v>
      </c>
      <c r="F42" s="34" t="str">
        <f>IF(B42=0," ",VLOOKUP($B42,[1]Женщины!$B$1:$H$65536,5,FALSE))</f>
        <v>Вологодская</v>
      </c>
      <c r="G42" s="34" t="str">
        <f>IF(B42=0," ",VLOOKUP($B42,[1]Женщины!$B$1:$H$65536,6,FALSE))</f>
        <v>Череповец, ЧГУ</v>
      </c>
      <c r="H42" s="40"/>
      <c r="I42" s="84">
        <v>1.7771990740740741E-3</v>
      </c>
      <c r="J42" s="46" t="str">
        <f>IF(I42=0," ",IF(I42&lt;=[1]Разряды!$D$33,[1]Разряды!$D$3,IF(I42&lt;=[1]Разряды!$E$33,[1]Разряды!$E$3,IF(I42&lt;=[1]Разряды!$F$33,[1]Разряды!$F$3,IF(I42&lt;=[1]Разряды!$G$33,[1]Разряды!$G$3,IF(I42&lt;=[1]Разряды!$H$33,[1]Разряды!$H$3,IF(I42&lt;=[1]Разряды!$I$33,[1]Разряды!$I$3,IF(I42&lt;=[1]Разряды!$J$33,[1]Разряды!$J$3,"б/р"))))))))</f>
        <v>2р</v>
      </c>
      <c r="K42" s="45">
        <v>1</v>
      </c>
      <c r="L42" s="34" t="str">
        <f>IF(B42=0," ",VLOOKUP($B42,[1]Женщины!$B$1:$H$65536,7,FALSE))</f>
        <v>Лебедев А.В.</v>
      </c>
    </row>
    <row r="43" spans="1:12" ht="15.75" thickBot="1" x14ac:dyDescent="0.3">
      <c r="A43" s="50"/>
      <c r="B43" s="51"/>
      <c r="C43" s="52"/>
      <c r="D43" s="89"/>
      <c r="E43" s="54"/>
      <c r="F43" s="52"/>
      <c r="G43" s="52"/>
      <c r="H43" s="90"/>
      <c r="I43" s="91"/>
      <c r="J43" s="57"/>
      <c r="K43" s="57"/>
      <c r="L43" s="52"/>
    </row>
    <row r="44" spans="1:12" ht="15.75" thickTop="1" x14ac:dyDescent="0.25">
      <c r="H44"/>
      <c r="I44"/>
    </row>
    <row r="45" spans="1:12" ht="15.75" x14ac:dyDescent="0.25">
      <c r="A45" s="203"/>
      <c r="B45" s="154" t="s">
        <v>62</v>
      </c>
      <c r="D45" s="67"/>
      <c r="E45" s="67"/>
      <c r="F45" s="59" t="s">
        <v>60</v>
      </c>
      <c r="G45" s="69"/>
      <c r="H45" s="74"/>
      <c r="I45" s="63"/>
      <c r="J45" s="64"/>
      <c r="K45" s="61"/>
      <c r="L45" s="59"/>
    </row>
    <row r="46" spans="1:12" ht="15.75" x14ac:dyDescent="0.25">
      <c r="A46" s="203"/>
      <c r="D46" s="67"/>
      <c r="E46" s="67"/>
      <c r="F46" s="68"/>
      <c r="G46" s="69"/>
      <c r="H46" s="74"/>
      <c r="I46" s="63"/>
      <c r="J46" s="64"/>
      <c r="K46" s="61"/>
      <c r="L46" s="59"/>
    </row>
    <row r="47" spans="1:12" ht="15.75" x14ac:dyDescent="0.25">
      <c r="A47" s="203"/>
      <c r="B47" s="154" t="s">
        <v>63</v>
      </c>
      <c r="D47" s="67"/>
      <c r="E47" s="67"/>
      <c r="F47" s="59" t="s">
        <v>74</v>
      </c>
      <c r="G47" s="69"/>
      <c r="H47" s="74"/>
      <c r="I47" s="63"/>
      <c r="J47" s="64"/>
      <c r="K47" s="61"/>
      <c r="L47" s="59"/>
    </row>
    <row r="48" spans="1:12" x14ac:dyDescent="0.25">
      <c r="H48"/>
      <c r="I48"/>
    </row>
    <row r="49" spans="8:9" x14ac:dyDescent="0.25">
      <c r="H49"/>
      <c r="I49"/>
    </row>
    <row r="50" spans="8:9" x14ac:dyDescent="0.25">
      <c r="H50"/>
      <c r="I50"/>
    </row>
    <row r="51" spans="8:9" x14ac:dyDescent="0.25">
      <c r="H51"/>
      <c r="I51"/>
    </row>
    <row r="52" spans="8:9" x14ac:dyDescent="0.25">
      <c r="H52"/>
      <c r="I52"/>
    </row>
    <row r="53" spans="8:9" x14ac:dyDescent="0.25">
      <c r="H53"/>
      <c r="I53"/>
    </row>
    <row r="54" spans="8:9" x14ac:dyDescent="0.25">
      <c r="H54"/>
      <c r="I54"/>
    </row>
    <row r="55" spans="8:9" x14ac:dyDescent="0.25">
      <c r="H55"/>
      <c r="I55"/>
    </row>
    <row r="56" spans="8:9" x14ac:dyDescent="0.25">
      <c r="H56"/>
      <c r="I56"/>
    </row>
  </sheetData>
  <mergeCells count="16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  <mergeCell ref="H10:I1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workbookViewId="0">
      <selection activeCell="A60" sqref="A60:XFD88"/>
    </sheetView>
  </sheetViews>
  <sheetFormatPr defaultRowHeight="15" x14ac:dyDescent="0.25"/>
  <cols>
    <col min="1" max="1" width="4.85546875" customWidth="1"/>
    <col min="2" max="2" width="6.7109375" customWidth="1"/>
    <col min="3" max="3" width="21.5703125" customWidth="1"/>
    <col min="4" max="4" width="11" customWidth="1"/>
    <col min="5" max="5" width="6.5703125" customWidth="1"/>
    <col min="6" max="6" width="20" customWidth="1"/>
    <col min="7" max="7" width="33" customWidth="1"/>
    <col min="8" max="8" width="4.140625" style="17" customWidth="1"/>
    <col min="9" max="9" width="7.42578125" style="17" customWidth="1"/>
    <col min="10" max="10" width="6.42578125" customWidth="1"/>
    <col min="11" max="11" width="6.85546875" customWidth="1"/>
    <col min="12" max="12" width="27.42578125" customWidth="1"/>
  </cols>
  <sheetData>
    <row r="1" spans="1:12" ht="20.25" x14ac:dyDescent="0.3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2" ht="20.25" x14ac:dyDescent="0.3">
      <c r="A2" s="210" t="s">
        <v>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</row>
    <row r="3" spans="1:12" ht="20.25" x14ac:dyDescent="0.3">
      <c r="A3" s="198"/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" t="s">
        <v>79</v>
      </c>
    </row>
    <row r="4" spans="1:12" ht="18" x14ac:dyDescent="0.25">
      <c r="A4" s="2"/>
      <c r="B4" s="3"/>
      <c r="C4" s="3"/>
      <c r="D4" s="4"/>
      <c r="F4" s="5"/>
      <c r="G4" s="5"/>
      <c r="H4" s="5"/>
      <c r="I4" s="5"/>
      <c r="J4" s="5"/>
      <c r="K4" s="5"/>
      <c r="L4" s="199" t="s">
        <v>2</v>
      </c>
    </row>
    <row r="5" spans="1:12" ht="15.75" x14ac:dyDescent="0.25">
      <c r="A5" s="2"/>
      <c r="B5" s="6"/>
      <c r="C5" s="6"/>
      <c r="D5" s="7"/>
      <c r="F5" s="212"/>
      <c r="G5" s="212"/>
      <c r="H5" s="8"/>
      <c r="I5" s="8"/>
      <c r="L5" s="9" t="s">
        <v>3</v>
      </c>
    </row>
    <row r="6" spans="1:12" ht="20.25" x14ac:dyDescent="0.3">
      <c r="A6" s="10"/>
      <c r="D6" s="11" t="s">
        <v>81</v>
      </c>
      <c r="E6" s="83">
        <v>0.63541666666666663</v>
      </c>
      <c r="F6" s="82" t="s">
        <v>27</v>
      </c>
      <c r="G6" s="10"/>
      <c r="H6" s="210" t="s">
        <v>5</v>
      </c>
      <c r="I6" s="210"/>
      <c r="J6" s="210"/>
      <c r="K6" s="210"/>
      <c r="L6" s="210"/>
    </row>
    <row r="7" spans="1:12" ht="18.75" x14ac:dyDescent="0.3">
      <c r="A7" s="14"/>
      <c r="B7" s="15"/>
      <c r="C7" s="6"/>
      <c r="D7" s="11"/>
      <c r="E7" s="12"/>
      <c r="F7" s="13"/>
      <c r="G7" s="2"/>
      <c r="H7" s="16"/>
      <c r="I7" s="16"/>
      <c r="J7" s="17"/>
    </row>
    <row r="8" spans="1:12" ht="15.75" x14ac:dyDescent="0.25">
      <c r="A8" s="2"/>
      <c r="B8" s="18"/>
      <c r="C8" s="19" t="s">
        <v>8</v>
      </c>
      <c r="D8" s="20" t="s">
        <v>30</v>
      </c>
      <c r="E8" s="21"/>
      <c r="F8" s="2"/>
      <c r="G8" s="2"/>
      <c r="H8" s="22"/>
      <c r="I8" s="22"/>
      <c r="J8" s="17"/>
    </row>
    <row r="9" spans="1:12" ht="15" customHeight="1" x14ac:dyDescent="0.25">
      <c r="A9" s="213" t="s">
        <v>10</v>
      </c>
      <c r="B9" s="213" t="s">
        <v>11</v>
      </c>
      <c r="C9" s="213" t="s">
        <v>12</v>
      </c>
      <c r="D9" s="215" t="s">
        <v>13</v>
      </c>
      <c r="E9" s="215" t="s">
        <v>14</v>
      </c>
      <c r="F9" s="215" t="s">
        <v>15</v>
      </c>
      <c r="G9" s="215" t="s">
        <v>16</v>
      </c>
      <c r="H9" s="216" t="s">
        <v>17</v>
      </c>
      <c r="I9" s="217"/>
      <c r="J9" s="213" t="s">
        <v>18</v>
      </c>
      <c r="K9" s="215" t="s">
        <v>19</v>
      </c>
      <c r="L9" s="207" t="s">
        <v>20</v>
      </c>
    </row>
    <row r="10" spans="1:12" x14ac:dyDescent="0.25">
      <c r="A10" s="214"/>
      <c r="B10" s="214"/>
      <c r="C10" s="214"/>
      <c r="D10" s="214"/>
      <c r="E10" s="214"/>
      <c r="F10" s="214"/>
      <c r="G10" s="214"/>
      <c r="H10" s="218" t="s">
        <v>21</v>
      </c>
      <c r="I10" s="219"/>
      <c r="J10" s="214"/>
      <c r="K10" s="214"/>
      <c r="L10" s="208"/>
    </row>
    <row r="11" spans="1:12" x14ac:dyDescent="0.25">
      <c r="A11" s="24">
        <v>1</v>
      </c>
      <c r="B11" s="32">
        <v>178</v>
      </c>
      <c r="C11" s="34" t="str">
        <f>IF(B11=0," ",VLOOKUP(B11,[1]Женщины!B$1:H$65536,2,FALSE))</f>
        <v>Гуляева Аександра</v>
      </c>
      <c r="D11" s="35" t="str">
        <f>IF(B11=0," ",VLOOKUP($B11,[1]Женщины!$B$1:$H$65536,3,FALSE))</f>
        <v>30.04.1994</v>
      </c>
      <c r="E11" s="36" t="str">
        <f>IF(B11=0," ",IF(VLOOKUP($B11,[1]Женщины!$B$1:$H$65536,4,FALSE)=0," ",VLOOKUP($B11,[1]Женщины!$B$1:$H$65536,4,FALSE)))</f>
        <v>МС</v>
      </c>
      <c r="F11" s="34" t="str">
        <f>IF(B11=0," ",VLOOKUP($B11,[1]Женщины!$B$1:$H$65536,5,FALSE))</f>
        <v>Ивановская</v>
      </c>
      <c r="G11" s="34" t="str">
        <f>IF(B11=0," ",VLOOKUP($B11,[1]Женщины!$B$1:$H$65536,6,FALSE))</f>
        <v>Шуя, ШФ ИвГУ</v>
      </c>
      <c r="H11" s="40"/>
      <c r="I11" s="94">
        <v>3.0973379629629632E-3</v>
      </c>
      <c r="J11" s="46" t="str">
        <f>IF(I11=0," ",IF(I11&lt;=[1]Разряды!$D$34,[1]Разряды!$D$3,IF(I11&lt;=[1]Разряды!$E$34,[1]Разряды!$E$3,IF(I11&lt;=[1]Разряды!$F$34,[1]Разряды!$F$3,IF(I11&lt;=[1]Разряды!$G$34,[1]Разряды!$G$3,IF(I11&lt;=[1]Разряды!$H$34,[1]Разряды!$H$3,IF(I11&lt;=[1]Разряды!$I$34,[1]Разряды!$I$3,IF(I11&lt;=[1]Разряды!$J$34,[1]Разряды!$J$3,"б/р"))))))))</f>
        <v>кмс</v>
      </c>
      <c r="K11" s="30">
        <v>16</v>
      </c>
      <c r="L11" s="34" t="str">
        <f>IF(B11=0," ",VLOOKUP($B11,[1]Женщины!$B$1:$H$65536,7,FALSE))</f>
        <v>Божко В.К.</v>
      </c>
    </row>
    <row r="12" spans="1:12" x14ac:dyDescent="0.25">
      <c r="A12" s="24">
        <v>2</v>
      </c>
      <c r="B12" s="32">
        <v>92</v>
      </c>
      <c r="C12" s="34" t="str">
        <f>IF(B12=0," ",VLOOKUP(B12,[1]Женщины!B$1:H$65536,2,FALSE))</f>
        <v>Бойнова Анна</v>
      </c>
      <c r="D12" s="35" t="str">
        <f>IF(B12=0," ",VLOOKUP($B12,[1]Женщины!$B$1:$H$65536,3,FALSE))</f>
        <v>12.09.1993</v>
      </c>
      <c r="E12" s="36" t="str">
        <f>IF(B12=0," ",IF(VLOOKUP($B12,[1]Женщины!$B$1:$H$65536,4,FALSE)=0," ",VLOOKUP($B12,[1]Женщины!$B$1:$H$65536,4,FALSE)))</f>
        <v>МС</v>
      </c>
      <c r="F12" s="34" t="str">
        <f>IF(B12=0," ",VLOOKUP($B12,[1]Женщины!$B$1:$H$65536,5,FALSE))</f>
        <v>Московская</v>
      </c>
      <c r="G12" s="34" t="str">
        <f>IF(B12=0," ",VLOOKUP($B12,[1]Женщины!$B$1:$H$65536,6,FALSE))</f>
        <v>Малаховка, МГАФК</v>
      </c>
      <c r="H12" s="40"/>
      <c r="I12" s="94">
        <v>3.1643518518518518E-3</v>
      </c>
      <c r="J12" s="46" t="str">
        <f>IF(I12=0," ",IF(I12&lt;=[1]Разряды!$D$34,[1]Разряды!$D$3,IF(I12&lt;=[1]Разряды!$E$34,[1]Разряды!$E$3,IF(I12&lt;=[1]Разряды!$F$34,[1]Разряды!$F$3,IF(I12&lt;=[1]Разряды!$G$34,[1]Разряды!$G$3,IF(I12&lt;=[1]Разряды!$H$34,[1]Разряды!$H$3,IF(I12&lt;=[1]Разряды!$I$34,[1]Разряды!$I$3,IF(I12&lt;=[1]Разряды!$J$34,[1]Разряды!$J$3,"б/р"))))))))</f>
        <v>кмс</v>
      </c>
      <c r="K12" s="33">
        <v>13</v>
      </c>
      <c r="L12" s="171" t="str">
        <f>IF(B12=0," ",VLOOKUP($B12,[1]Женщины!$B$1:$H$65536,7,FALSE))</f>
        <v>Белоусов А.О., Судорева Н.И., Челмодеев С.И.</v>
      </c>
    </row>
    <row r="13" spans="1:12" x14ac:dyDescent="0.25">
      <c r="A13" s="24">
        <v>3</v>
      </c>
      <c r="B13" s="32">
        <v>321</v>
      </c>
      <c r="C13" s="34" t="str">
        <f>IF(B13=0," ",VLOOKUP(B13,[1]Женщины!B$1:H$65536,2,FALSE))</f>
        <v>Морозова Виктория</v>
      </c>
      <c r="D13" s="35" t="str">
        <f>IF(B13=0," ",VLOOKUP($B13,[1]Женщины!$B$1:$H$65536,3,FALSE))</f>
        <v>04.09.1996</v>
      </c>
      <c r="E13" s="36" t="str">
        <f>IF(B13=0," ",IF(VLOOKUP($B13,[1]Женщины!$B$1:$H$65536,4,FALSE)=0," ",VLOOKUP($B13,[1]Женщины!$B$1:$H$65536,4,FALSE)))</f>
        <v>КМС</v>
      </c>
      <c r="F13" s="34" t="str">
        <f>IF(B13=0," ",VLOOKUP($B13,[1]Женщины!$B$1:$H$65536,5,FALSE))</f>
        <v>Республика Чувашии</v>
      </c>
      <c r="G13" s="34" t="str">
        <f>IF(B13=0," ",VLOOKUP($B13,[1]Женщины!$B$1:$H$65536,6,FALSE))</f>
        <v xml:space="preserve">Чебоксары, ЧГПУ им. И.Я. Яковлева </v>
      </c>
      <c r="H13" s="40"/>
      <c r="I13" s="94">
        <v>3.1704861111111113E-3</v>
      </c>
      <c r="J13" s="46" t="str">
        <f>IF(I13=0," ",IF(I13&lt;=[1]Разряды!$D$34,[1]Разряды!$D$3,IF(I13&lt;=[1]Разряды!$E$34,[1]Разряды!$E$3,IF(I13&lt;=[1]Разряды!$F$34,[1]Разряды!$F$3,IF(I13&lt;=[1]Разряды!$G$34,[1]Разряды!$G$3,IF(I13&lt;=[1]Разряды!$H$34,[1]Разряды!$H$3,IF(I13&lt;=[1]Разряды!$I$34,[1]Разряды!$I$3,IF(I13&lt;=[1]Разряды!$J$34,[1]Разряды!$J$3,"б/р"))))))))</f>
        <v>кмс</v>
      </c>
      <c r="K13" s="33">
        <v>11</v>
      </c>
      <c r="L13" s="34" t="str">
        <f>IF(B13=0," ",VLOOKUP($B13,[1]Женщины!$B$1:$H$65536,7,FALSE))</f>
        <v>Кузнецов М.П.</v>
      </c>
    </row>
    <row r="14" spans="1:12" x14ac:dyDescent="0.25">
      <c r="A14" s="30">
        <v>4</v>
      </c>
      <c r="B14" s="32">
        <v>340</v>
      </c>
      <c r="C14" s="34" t="str">
        <f>IF(B14=0," ",VLOOKUP(B14,[1]Женщины!B$1:H$65536,2,FALSE))</f>
        <v>Гафурова Альбина</v>
      </c>
      <c r="D14" s="35" t="str">
        <f>IF(B14=0," ",VLOOKUP($B14,[1]Женщины!$B$1:$H$65536,3,FALSE))</f>
        <v>29.07.1998</v>
      </c>
      <c r="E14" s="36" t="str">
        <f>IF(B14=0," ",IF(VLOOKUP($B14,[1]Женщины!$B$1:$H$65536,4,FALSE)=0," ",VLOOKUP($B14,[1]Женщины!$B$1:$H$65536,4,FALSE)))</f>
        <v>1р</v>
      </c>
      <c r="F14" s="34" t="str">
        <f>IF(B14=0," ",VLOOKUP($B14,[1]Женщины!$B$1:$H$65536,5,FALSE))</f>
        <v xml:space="preserve">Республика Татарстан </v>
      </c>
      <c r="G14" s="34" t="str">
        <f>IF(B14=0," ",VLOOKUP($B14,[1]Женщины!$B$1:$H$65536,6,FALSE))</f>
        <v xml:space="preserve">Казань, ФГБОУ ВО ПГАФКСиТ </v>
      </c>
      <c r="H14" s="40"/>
      <c r="I14" s="94">
        <v>3.2798611111111114E-3</v>
      </c>
      <c r="J14" s="46" t="str">
        <f>IF(I14=0," ",IF(I14&lt;=[1]Разряды!$D$34,[1]Разряды!$D$3,IF(I14&lt;=[1]Разряды!$E$34,[1]Разряды!$E$3,IF(I14&lt;=[1]Разряды!$F$34,[1]Разряды!$F$3,IF(I14&lt;=[1]Разряды!$G$34,[1]Разряды!$G$3,IF(I14&lt;=[1]Разряды!$H$34,[1]Разряды!$H$3,IF(I14&lt;=[1]Разряды!$I$34,[1]Разряды!$I$3,IF(I14&lt;=[1]Разряды!$J$34,[1]Разряды!$J$3,"б/р"))))))))</f>
        <v>1р</v>
      </c>
      <c r="K14" s="33">
        <v>10</v>
      </c>
      <c r="L14" s="34" t="str">
        <f>IF(B14=0," ",VLOOKUP($B14,[1]Женщины!$B$1:$H$65536,7,FALSE))</f>
        <v>Ополева С.Ю., Хасамов И.Н.</v>
      </c>
    </row>
    <row r="15" spans="1:12" x14ac:dyDescent="0.25">
      <c r="A15" s="30">
        <v>5</v>
      </c>
      <c r="B15" s="32">
        <v>34</v>
      </c>
      <c r="C15" s="34" t="str">
        <f>IF(B15=0," ",VLOOKUP(B15,[1]Женщины!B$1:H$65536,2,FALSE))</f>
        <v>Рахматулина Кристина</v>
      </c>
      <c r="D15" s="35" t="str">
        <f>IF(B15=0," ",VLOOKUP($B15,[1]Женщины!$B$1:$H$65536,3,FALSE))</f>
        <v>04.01.1997</v>
      </c>
      <c r="E15" s="36" t="str">
        <f>IF(B15=0," ",IF(VLOOKUP($B15,[1]Женщины!$B$1:$H$65536,4,FALSE)=0," ",VLOOKUP($B15,[1]Женщины!$B$1:$H$65536,4,FALSE)))</f>
        <v>КМС</v>
      </c>
      <c r="F15" s="34" t="str">
        <f>IF(B15=0," ",VLOOKUP($B15,[1]Женщины!$B$1:$H$65536,5,FALSE))</f>
        <v>Приморский край</v>
      </c>
      <c r="G15" s="34" t="str">
        <f>IF(B15=0," ",VLOOKUP($B15,[1]Женщины!$B$1:$H$65536,6,FALSE))</f>
        <v>Владивосток, ДВФУ</v>
      </c>
      <c r="H15" s="40"/>
      <c r="I15" s="94">
        <v>3.2902777777777774E-3</v>
      </c>
      <c r="J15" s="46" t="str">
        <f>IF(I15=0," ",IF(I15&lt;=[1]Разряды!$D$34,[1]Разряды!$D$3,IF(I15&lt;=[1]Разряды!$E$34,[1]Разряды!$E$3,IF(I15&lt;=[1]Разряды!$F$34,[1]Разряды!$F$3,IF(I15&lt;=[1]Разряды!$G$34,[1]Разряды!$G$3,IF(I15&lt;=[1]Разряды!$H$34,[1]Разряды!$H$3,IF(I15&lt;=[1]Разряды!$I$34,[1]Разряды!$I$3,IF(I15&lt;=[1]Разряды!$J$34,[1]Разряды!$J$3,"б/р"))))))))</f>
        <v>1р</v>
      </c>
      <c r="K15" s="33">
        <v>9</v>
      </c>
      <c r="L15" s="34" t="str">
        <f>IF(B15=0," ",VLOOKUP($B15,[1]Женщины!$B$1:$H$65536,7,FALSE))</f>
        <v>Зорин Д.С.</v>
      </c>
    </row>
    <row r="16" spans="1:12" x14ac:dyDescent="0.25">
      <c r="A16" s="30">
        <v>6</v>
      </c>
      <c r="B16" s="276">
        <v>250</v>
      </c>
      <c r="C16" s="34" t="str">
        <f>IF(B16=0," ",VLOOKUP(B16,[1]Женщины!B$1:H$65536,2,FALSE))</f>
        <v>Бышкина Нина</v>
      </c>
      <c r="D16" s="35" t="str">
        <f>IF(B16=0," ",VLOOKUP($B16,[1]Женщины!$B$1:$H$65536,3,FALSE))</f>
        <v>25.05.1996</v>
      </c>
      <c r="E16" s="36" t="str">
        <f>IF(B16=0," ",IF(VLOOKUP($B16,[1]Женщины!$B$1:$H$65536,4,FALSE)=0," ",VLOOKUP($B16,[1]Женщины!$B$1:$H$65536,4,FALSE)))</f>
        <v>1р</v>
      </c>
      <c r="F16" s="34" t="str">
        <f>IF(B16=0," ",VLOOKUP($B16,[1]Женщины!$B$1:$H$65536,5,FALSE))</f>
        <v xml:space="preserve">Ивановская </v>
      </c>
      <c r="G16" s="34" t="str">
        <f>IF(B16=0," ",VLOOKUP($B16,[1]Женщины!$B$1:$H$65536,6,FALSE))</f>
        <v xml:space="preserve">Иваново, ИГЭУ им. В.И. Ленина </v>
      </c>
      <c r="H16" s="40"/>
      <c r="I16" s="84">
        <v>3.3005787037037036E-3</v>
      </c>
      <c r="J16" s="46" t="str">
        <f>IF(I16=0," ",IF(I16&lt;=[1]Разряды!$D$34,[1]Разряды!$D$3,IF(I16&lt;=[1]Разряды!$E$34,[1]Разряды!$E$3,IF(I16&lt;=[1]Разряды!$F$34,[1]Разряды!$F$3,IF(I16&lt;=[1]Разряды!$G$34,[1]Разряды!$G$3,IF(I16&lt;=[1]Разряды!$H$34,[1]Разряды!$H$3,IF(I16&lt;=[1]Разряды!$I$34,[1]Разряды!$I$3,IF(I16&lt;=[1]Разряды!$J$34,[1]Разряды!$J$3,"б/р"))))))))</f>
        <v>1р</v>
      </c>
      <c r="K16" s="33">
        <v>8</v>
      </c>
      <c r="L16" s="34" t="str">
        <f>IF(B16=0," ",VLOOKUP($B16,[1]Женщины!$B$1:$H$65536,7,FALSE))</f>
        <v>Маринина Н.Н.</v>
      </c>
    </row>
    <row r="17" spans="1:12" x14ac:dyDescent="0.25">
      <c r="A17" s="30">
        <v>7</v>
      </c>
      <c r="B17" s="32">
        <v>16</v>
      </c>
      <c r="C17" s="34" t="str">
        <f>IF(B17=0," ",VLOOKUP(B17,[1]Женщины!B$1:H$65536,2,FALSE))</f>
        <v>Горяева Ольга</v>
      </c>
      <c r="D17" s="35" t="str">
        <f>IF(B17=0," ",VLOOKUP($B17,[1]Женщины!$B$1:$H$65536,3,FALSE))</f>
        <v>16.09.1994</v>
      </c>
      <c r="E17" s="36" t="str">
        <f>IF(B17=0," ",IF(VLOOKUP($B17,[1]Женщины!$B$1:$H$65536,4,FALSE)=0," ",VLOOKUP($B17,[1]Женщины!$B$1:$H$65536,4,FALSE)))</f>
        <v>КМС</v>
      </c>
      <c r="F17" s="34" t="str">
        <f>IF(B17=0," ",VLOOKUP($B17,[1]Женщины!$B$1:$H$65536,5,FALSE))</f>
        <v>Оренбургская</v>
      </c>
      <c r="G17" s="34" t="str">
        <f>IF(B17=0," ",VLOOKUP($B17,[1]Женщины!$B$1:$H$65536,6,FALSE))</f>
        <v>Оренбург, ОГАУ</v>
      </c>
      <c r="H17" s="40"/>
      <c r="I17" s="94">
        <v>3.3469907407407407E-3</v>
      </c>
      <c r="J17" s="46" t="str">
        <f>IF(I17=0," ",IF(I17&lt;=[1]Разряды!$D$34,[1]Разряды!$D$3,IF(I17&lt;=[1]Разряды!$E$34,[1]Разряды!$E$3,IF(I17&lt;=[1]Разряды!$F$34,[1]Разряды!$F$3,IF(I17&lt;=[1]Разряды!$G$34,[1]Разряды!$G$3,IF(I17&lt;=[1]Разряды!$H$34,[1]Разряды!$H$3,IF(I17&lt;=[1]Разряды!$I$34,[1]Разряды!$I$3,IF(I17&lt;=[1]Разряды!$J$34,[1]Разряды!$J$3,"б/р"))))))))</f>
        <v>1р</v>
      </c>
      <c r="K17" s="39" t="s">
        <v>25</v>
      </c>
      <c r="L17" s="34" t="str">
        <f>IF(B17=0," ",VLOOKUP($B17,[1]Женщины!$B$1:$H$65536,7,FALSE))</f>
        <v>Варыханов Ю.Н., Щербина Н.Н.</v>
      </c>
    </row>
    <row r="18" spans="1:12" x14ac:dyDescent="0.25">
      <c r="A18" s="30">
        <v>8</v>
      </c>
      <c r="B18" s="32">
        <v>49</v>
      </c>
      <c r="C18" s="34" t="str">
        <f>IF(B18=0," ",VLOOKUP(B18,[1]Женщины!B$1:H$65536,2,FALSE))</f>
        <v>Толстихина Александра</v>
      </c>
      <c r="D18" s="35" t="str">
        <f>IF(B18=0," ",VLOOKUP($B18,[1]Женщины!$B$1:$H$65536,3,FALSE))</f>
        <v>12.03.1996</v>
      </c>
      <c r="E18" s="36" t="str">
        <f>IF(B18=0," ",IF(VLOOKUP($B18,[1]Женщины!$B$1:$H$65536,4,FALSE)=0," ",VLOOKUP($B18,[1]Женщины!$B$1:$H$65536,4,FALSE)))</f>
        <v>КМС</v>
      </c>
      <c r="F18" s="34" t="str">
        <f>IF(B18=0," ",VLOOKUP($B18,[1]Женщины!$B$1:$H$65536,5,FALSE))</f>
        <v>Сахалинская</v>
      </c>
      <c r="G18" s="34" t="str">
        <f>IF(B18=0," ",VLOOKUP($B18,[1]Женщины!$B$1:$H$65536,6,FALSE))</f>
        <v>Южно-Сахалинск, СахГУ</v>
      </c>
      <c r="H18" s="40"/>
      <c r="I18" s="94">
        <v>3.3879629629629628E-3</v>
      </c>
      <c r="J18" s="46" t="str">
        <f>IF(I18=0," ",IF(I18&lt;=[1]Разряды!$D$34,[1]Разряды!$D$3,IF(I18&lt;=[1]Разряды!$E$34,[1]Разряды!$E$3,IF(I18&lt;=[1]Разряды!$F$34,[1]Разряды!$F$3,IF(I18&lt;=[1]Разряды!$G$34,[1]Разряды!$G$3,IF(I18&lt;=[1]Разряды!$H$34,[1]Разряды!$H$3,IF(I18&lt;=[1]Разряды!$I$34,[1]Разряды!$I$3,IF(I18&lt;=[1]Разряды!$J$34,[1]Разряды!$J$3,"б/р"))))))))</f>
        <v>1р</v>
      </c>
      <c r="K18" s="33">
        <v>7</v>
      </c>
      <c r="L18" s="171" t="str">
        <f>IF(B18=0," ",VLOOKUP($B18,[1]Женщины!$B$1:$H$65536,7,FALSE))</f>
        <v>Трубецкой Р.О., Жижикин А.Н., Маслов А.В.</v>
      </c>
    </row>
    <row r="19" spans="1:12" ht="18.75" customHeight="1" x14ac:dyDescent="0.25">
      <c r="A19" s="30">
        <v>9</v>
      </c>
      <c r="B19" s="32">
        <v>195</v>
      </c>
      <c r="C19" s="34" t="str">
        <f>IF(B19=0," ",VLOOKUP(B19,[1]Женщины!B$1:H$65536,2,FALSE))</f>
        <v>Минаева Евгения</v>
      </c>
      <c r="D19" s="35" t="str">
        <f>IF(B19=0," ",VLOOKUP($B19,[1]Женщины!$B$1:$H$65536,3,FALSE))</f>
        <v>02.10.1995</v>
      </c>
      <c r="E19" s="36" t="str">
        <f>IF(B19=0," ",IF(VLOOKUP($B19,[1]Женщины!$B$1:$H$65536,4,FALSE)=0," ",VLOOKUP($B19,[1]Женщины!$B$1:$H$65536,4,FALSE)))</f>
        <v>КМС</v>
      </c>
      <c r="F19" s="34" t="str">
        <f>IF(B19=0," ",VLOOKUP($B19,[1]Женщины!$B$1:$H$65536,5,FALSE))</f>
        <v>Владимирская</v>
      </c>
      <c r="G19" s="34" t="str">
        <f>IF(B19=0," ",VLOOKUP($B19,[1]Женщины!$B$1:$H$65536,6,FALSE))</f>
        <v xml:space="preserve">Владимир, ВлГУ </v>
      </c>
      <c r="H19" s="40"/>
      <c r="I19" s="94">
        <v>3.3892361111111107E-3</v>
      </c>
      <c r="J19" s="46" t="str">
        <f>IF(I19=0," ",IF(I19&lt;=[1]Разряды!$D$34,[1]Разряды!$D$3,IF(I19&lt;=[1]Разряды!$E$34,[1]Разряды!$E$3,IF(I19&lt;=[1]Разряды!$F$34,[1]Разряды!$F$3,IF(I19&lt;=[1]Разряды!$G$34,[1]Разряды!$G$3,IF(I19&lt;=[1]Разряды!$H$34,[1]Разряды!$H$3,IF(I19&lt;=[1]Разряды!$I$34,[1]Разряды!$I$3,IF(I19&lt;=[1]Разряды!$J$34,[1]Разряды!$J$3,"б/р"))))))))</f>
        <v>1р</v>
      </c>
      <c r="K19" s="33">
        <v>6</v>
      </c>
      <c r="L19" s="34" t="str">
        <f>IF(B19=0," ",VLOOKUP($B19,[1]Женщины!$B$1:$H$65536,7,FALSE))</f>
        <v xml:space="preserve">Саков А.П. </v>
      </c>
    </row>
    <row r="20" spans="1:12" x14ac:dyDescent="0.25">
      <c r="A20" s="30">
        <v>10</v>
      </c>
      <c r="B20" s="32">
        <v>327</v>
      </c>
      <c r="C20" s="34" t="str">
        <f>IF(B20=0," ",VLOOKUP(B20,[1]Женщины!B$1:H$65536,2,FALSE))</f>
        <v>Ванеева Ася</v>
      </c>
      <c r="D20" s="35" t="str">
        <f>IF(B20=0," ",VLOOKUP($B20,[1]Женщины!$B$1:$H$65536,3,FALSE))</f>
        <v>01.12.1998</v>
      </c>
      <c r="E20" s="36" t="str">
        <f>IF(B20=0," ",IF(VLOOKUP($B20,[1]Женщины!$B$1:$H$65536,4,FALSE)=0," ",VLOOKUP($B20,[1]Женщины!$B$1:$H$65536,4,FALSE)))</f>
        <v>2р</v>
      </c>
      <c r="F20" s="34" t="str">
        <f>IF(B20=0," ",VLOOKUP($B20,[1]Женщины!$B$1:$H$65536,5,FALSE))</f>
        <v>Республика Чувашии</v>
      </c>
      <c r="G20" s="34" t="str">
        <f>IF(B20=0," ",VLOOKUP($B20,[1]Женщины!$B$1:$H$65536,6,FALSE))</f>
        <v xml:space="preserve">Чебоксары, ЧГПУ им. И.Я. Яковлева </v>
      </c>
      <c r="H20" s="40"/>
      <c r="I20" s="94">
        <v>3.4027777777777784E-3</v>
      </c>
      <c r="J20" s="46" t="str">
        <f>IF(I20=0," ",IF(I20&lt;=[1]Разряды!$D$34,[1]Разряды!$D$3,IF(I20&lt;=[1]Разряды!$E$34,[1]Разряды!$E$3,IF(I20&lt;=[1]Разряды!$F$34,[1]Разряды!$F$3,IF(I20&lt;=[1]Разряды!$G$34,[1]Разряды!$G$3,IF(I20&lt;=[1]Разряды!$H$34,[1]Разряды!$H$3,IF(I20&lt;=[1]Разряды!$I$34,[1]Разряды!$I$3,IF(I20&lt;=[1]Разряды!$J$34,[1]Разряды!$J$3,"б/р"))))))))</f>
        <v>1р</v>
      </c>
      <c r="K20" s="33">
        <v>5</v>
      </c>
      <c r="L20" s="34" t="str">
        <f>IF(B20=0," ",VLOOKUP($B20,[1]Женщины!$B$1:$H$65536,7,FALSE))</f>
        <v>Архипова Г.И.</v>
      </c>
    </row>
    <row r="21" spans="1:12" x14ac:dyDescent="0.25">
      <c r="A21" s="30">
        <v>11</v>
      </c>
      <c r="B21" s="276">
        <v>78</v>
      </c>
      <c r="C21" s="34" t="str">
        <f>IF(B21=0," ",VLOOKUP(B21,[1]Женщины!B$1:H$65536,2,FALSE))</f>
        <v>Смирнова Оксана</v>
      </c>
      <c r="D21" s="35" t="str">
        <f>IF(B21=0," ",VLOOKUP($B21,[1]Женщины!$B$1:$H$65536,3,FALSE))</f>
        <v>13.12.1994</v>
      </c>
      <c r="E21" s="36" t="str">
        <f>IF(B21=0," ",IF(VLOOKUP($B21,[1]Женщины!$B$1:$H$65536,4,FALSE)=0," ",VLOOKUP($B21,[1]Женщины!$B$1:$H$65536,4,FALSE)))</f>
        <v>1р</v>
      </c>
      <c r="F21" s="34" t="str">
        <f>IF(B21=0," ",VLOOKUP($B21,[1]Женщины!$B$1:$H$65536,5,FALSE))</f>
        <v>Костромская</v>
      </c>
      <c r="G21" s="34" t="str">
        <f>IF(B21=0," ",VLOOKUP($B21,[1]Женщины!$B$1:$H$65536,6,FALSE))</f>
        <v>Кострома, КГУ</v>
      </c>
      <c r="H21" s="40"/>
      <c r="I21" s="94">
        <v>3.4468749999999999E-3</v>
      </c>
      <c r="J21" s="46" t="str">
        <f>IF(I21=0," ",IF(I21&lt;=[1]Разряды!$D$34,[1]Разряды!$D$3,IF(I21&lt;=[1]Разряды!$E$34,[1]Разряды!$E$3,IF(I21&lt;=[1]Разряды!$F$34,[1]Разряды!$F$3,IF(I21&lt;=[1]Разряды!$G$34,[1]Разряды!$G$3,IF(I21&lt;=[1]Разряды!$H$34,[1]Разряды!$H$3,IF(I21&lt;=[1]Разряды!$I$34,[1]Разряды!$I$3,IF(I21&lt;=[1]Разряды!$J$34,[1]Разряды!$J$3,"б/р"))))))))</f>
        <v>2р</v>
      </c>
      <c r="K21" s="33">
        <v>4</v>
      </c>
      <c r="L21" s="34" t="str">
        <f>IF(B21=0," ",VLOOKUP($B21,[1]Женщины!$B$1:$H$65536,7,FALSE))</f>
        <v>Павлов Е.А.</v>
      </c>
    </row>
    <row r="22" spans="1:12" x14ac:dyDescent="0.25">
      <c r="A22" s="30">
        <v>12</v>
      </c>
      <c r="B22" s="32">
        <v>72</v>
      </c>
      <c r="C22" s="34" t="str">
        <f>IF(B22=0," ",VLOOKUP(B22,[1]Женщины!B$1:H$65536,2,FALSE))</f>
        <v>Атласова Татьяна</v>
      </c>
      <c r="D22" s="35" t="str">
        <f>IF(B22=0," ",VLOOKUP($B22,[1]Женщины!$B$1:$H$65536,3,FALSE))</f>
        <v>27.03.1996</v>
      </c>
      <c r="E22" s="36" t="str">
        <f>IF(B22=0," ",IF(VLOOKUP($B22,[1]Женщины!$B$1:$H$65536,4,FALSE)=0," ",VLOOKUP($B22,[1]Женщины!$B$1:$H$65536,4,FALSE)))</f>
        <v>1р</v>
      </c>
      <c r="F22" s="34" t="str">
        <f>IF(B22=0," ",VLOOKUP($B22,[1]Женщины!$B$1:$H$65536,5,FALSE))</f>
        <v>Республика Мордовия</v>
      </c>
      <c r="G22" s="161" t="str">
        <f>IF(B22=0," ",VLOOKUP($B22,[1]Женщины!$B$1:$H$65536,6,FALSE))</f>
        <v>Саранск, ФГБОУ ВПО "МГУ им. Н.П. Огарева"</v>
      </c>
      <c r="H22" s="40"/>
      <c r="I22" s="94">
        <v>3.472106481481481E-3</v>
      </c>
      <c r="J22" s="46" t="str">
        <f>IF(I22=0," ",IF(I22&lt;=[1]Разряды!$D$34,[1]Разряды!$D$3,IF(I22&lt;=[1]Разряды!$E$34,[1]Разряды!$E$3,IF(I22&lt;=[1]Разряды!$F$34,[1]Разряды!$F$3,IF(I22&lt;=[1]Разряды!$G$34,[1]Разряды!$G$3,IF(I22&lt;=[1]Разряды!$H$34,[1]Разряды!$H$3,IF(I22&lt;=[1]Разряды!$I$34,[1]Разряды!$I$3,IF(I22&lt;=[1]Разряды!$J$34,[1]Разряды!$J$3,"б/р"))))))))</f>
        <v>2р</v>
      </c>
      <c r="K22" s="33">
        <v>3</v>
      </c>
      <c r="L22" s="34" t="str">
        <f>IF(B22=0," ",VLOOKUP($B22,[1]Женщины!$B$1:$H$65536,7,FALSE))</f>
        <v>Аранов С.М.</v>
      </c>
    </row>
    <row r="23" spans="1:12" x14ac:dyDescent="0.25">
      <c r="A23" s="30">
        <v>13</v>
      </c>
      <c r="B23" s="32">
        <v>80</v>
      </c>
      <c r="C23" s="34" t="str">
        <f>IF(B23=0," ",VLOOKUP(B23,[1]Женщины!B$1:H$65536,2,FALSE))</f>
        <v>Сенникова Наталья</v>
      </c>
      <c r="D23" s="35" t="str">
        <f>IF(B23=0," ",VLOOKUP($B23,[1]Женщины!$B$1:$H$65536,3,FALSE))</f>
        <v>10.07.1994</v>
      </c>
      <c r="E23" s="36" t="str">
        <f>IF(B23=0," ",IF(VLOOKUP($B23,[1]Женщины!$B$1:$H$65536,4,FALSE)=0," ",VLOOKUP($B23,[1]Женщины!$B$1:$H$65536,4,FALSE)))</f>
        <v>1р</v>
      </c>
      <c r="F23" s="34" t="str">
        <f>IF(B23=0," ",VLOOKUP($B23,[1]Женщины!$B$1:$H$65536,5,FALSE))</f>
        <v>Костромская</v>
      </c>
      <c r="G23" s="34" t="str">
        <f>IF(B23=0," ",VLOOKUP($B23,[1]Женщины!$B$1:$H$65536,6,FALSE))</f>
        <v>Кострома, КГУ</v>
      </c>
      <c r="H23" s="40"/>
      <c r="I23" s="84">
        <v>3.4796296296296294E-3</v>
      </c>
      <c r="J23" s="46" t="str">
        <f>IF(I23=0," ",IF(I23&lt;=[1]Разряды!$D$34,[1]Разряды!$D$3,IF(I23&lt;=[1]Разряды!$E$34,[1]Разряды!$E$3,IF(I23&lt;=[1]Разряды!$F$34,[1]Разряды!$F$3,IF(I23&lt;=[1]Разряды!$G$34,[1]Разряды!$G$3,IF(I23&lt;=[1]Разряды!$H$34,[1]Разряды!$H$3,IF(I23&lt;=[1]Разряды!$I$34,[1]Разряды!$I$3,IF(I23&lt;=[1]Разряды!$J$34,[1]Разряды!$J$3,"б/р"))))))))</f>
        <v>2р</v>
      </c>
      <c r="K23" s="33">
        <v>2</v>
      </c>
      <c r="L23" s="34" t="str">
        <f>IF(B23=0," ",VLOOKUP($B23,[1]Женщины!$B$1:$H$65536,7,FALSE))</f>
        <v>Румянцев А.П.</v>
      </c>
    </row>
    <row r="24" spans="1:12" x14ac:dyDescent="0.25">
      <c r="A24" s="30">
        <v>14</v>
      </c>
      <c r="B24" s="32">
        <v>24</v>
      </c>
      <c r="C24" s="34" t="str">
        <f>IF(B24=0," ",VLOOKUP(B24,[1]Женщины!B$1:H$65536,2,FALSE))</f>
        <v>Мячикова Виктория</v>
      </c>
      <c r="D24" s="35" t="str">
        <f>IF(B24=0," ",VLOOKUP($B24,[1]Женщины!$B$1:$H$65536,3,FALSE))</f>
        <v>02.10.1995</v>
      </c>
      <c r="E24" s="36" t="str">
        <f>IF(B24=0," ",IF(VLOOKUP($B24,[1]Женщины!$B$1:$H$65536,4,FALSE)=0," ",VLOOKUP($B24,[1]Женщины!$B$1:$H$65536,4,FALSE)))</f>
        <v>1р</v>
      </c>
      <c r="F24" s="34" t="str">
        <f>IF(B24=0," ",VLOOKUP($B24,[1]Женщины!$B$1:$H$65536,5,FALSE))</f>
        <v>Приморский край</v>
      </c>
      <c r="G24" s="34" t="str">
        <f>IF(B24=0," ",VLOOKUP($B24,[1]Женщины!$B$1:$H$65536,6,FALSE))</f>
        <v>Владивосток, ДВФУ</v>
      </c>
      <c r="H24" s="40"/>
      <c r="I24" s="94">
        <v>3.5043981481481484E-3</v>
      </c>
      <c r="J24" s="46" t="str">
        <f>IF(I24=0," ",IF(I24&lt;=[1]Разряды!$D$34,[1]Разряды!$D$3,IF(I24&lt;=[1]Разряды!$E$34,[1]Разряды!$E$3,IF(I24&lt;=[1]Разряды!$F$34,[1]Разряды!$F$3,IF(I24&lt;=[1]Разряды!$G$34,[1]Разряды!$G$3,IF(I24&lt;=[1]Разряды!$H$34,[1]Разряды!$H$3,IF(I24&lt;=[1]Разряды!$I$34,[1]Разряды!$I$3,IF(I24&lt;=[1]Разряды!$J$34,[1]Разряды!$J$3,"б/р"))))))))</f>
        <v>2р</v>
      </c>
      <c r="K24" s="33">
        <v>1</v>
      </c>
      <c r="L24" s="34" t="str">
        <f>IF(B24=0," ",VLOOKUP($B24,[1]Женщины!$B$1:$H$65536,7,FALSE))</f>
        <v>Кузина Т.Н.</v>
      </c>
    </row>
    <row r="25" spans="1:12" x14ac:dyDescent="0.25">
      <c r="A25" s="30">
        <v>15</v>
      </c>
      <c r="B25" s="32">
        <v>300</v>
      </c>
      <c r="C25" s="34" t="str">
        <f>IF(B25=0," ",VLOOKUP(B25,[1]Женщины!B$1:H$65536,2,FALSE))</f>
        <v>Леонова Ирина</v>
      </c>
      <c r="D25" s="35" t="str">
        <f>IF(B25=0," ",VLOOKUP($B25,[1]Женщины!$B$1:$H$65536,3,FALSE))</f>
        <v>07.05.1996</v>
      </c>
      <c r="E25" s="36" t="str">
        <f>IF(B25=0," ",IF(VLOOKUP($B25,[1]Женщины!$B$1:$H$65536,4,FALSE)=0," ",VLOOKUP($B25,[1]Женщины!$B$1:$H$65536,4,FALSE)))</f>
        <v>1р</v>
      </c>
      <c r="F25" s="34" t="str">
        <f>IF(B25=0," ",VLOOKUP($B25,[1]Женщины!$B$1:$H$65536,5,FALSE))</f>
        <v>Тульская</v>
      </c>
      <c r="G25" s="34" t="str">
        <f>IF(B25=0," ",VLOOKUP($B25,[1]Женщины!$B$1:$H$65536,6,FALSE))</f>
        <v xml:space="preserve">Тула, ТулГУ  </v>
      </c>
      <c r="H25" s="40"/>
      <c r="I25" s="94">
        <v>3.5150462962962961E-3</v>
      </c>
      <c r="J25" s="46" t="str">
        <f>IF(I25=0," ",IF(I25&lt;=[1]Разряды!$D$34,[1]Разряды!$D$3,IF(I25&lt;=[1]Разряды!$E$34,[1]Разряды!$E$3,IF(I25&lt;=[1]Разряды!$F$34,[1]Разряды!$F$3,IF(I25&lt;=[1]Разряды!$G$34,[1]Разряды!$G$3,IF(I25&lt;=[1]Разряды!$H$34,[1]Разряды!$H$3,IF(I25&lt;=[1]Разряды!$I$34,[1]Разряды!$I$3,IF(I25&lt;=[1]Разряды!$J$34,[1]Разряды!$J$3,"б/р"))))))))</f>
        <v>2р</v>
      </c>
      <c r="K25" s="33">
        <v>1</v>
      </c>
      <c r="L25" s="34" t="str">
        <f>IF(B25=0," ",VLOOKUP($B25,[1]Женщины!$B$1:$H$65536,7,FALSE))</f>
        <v>Анисимова В.Н.</v>
      </c>
    </row>
    <row r="26" spans="1:12" x14ac:dyDescent="0.25">
      <c r="A26" s="30">
        <v>16</v>
      </c>
      <c r="B26" s="276">
        <v>38</v>
      </c>
      <c r="C26" s="34" t="str">
        <f>IF(B26=0," ",VLOOKUP(B26,[1]Женщины!B$1:H$65536,2,FALSE))</f>
        <v>Вавренюк Мария</v>
      </c>
      <c r="D26" s="35" t="str">
        <f>IF(B26=0," ",VLOOKUP($B26,[1]Женщины!$B$1:$H$65536,3,FALSE))</f>
        <v>04.03.1997</v>
      </c>
      <c r="E26" s="36" t="str">
        <f>IF(B26=0," ",IF(VLOOKUP($B26,[1]Женщины!$B$1:$H$65536,4,FALSE)=0," ",VLOOKUP($B26,[1]Женщины!$B$1:$H$65536,4,FALSE)))</f>
        <v>1р</v>
      </c>
      <c r="F26" s="34" t="str">
        <f>IF(B26=0," ",VLOOKUP($B26,[1]Женщины!$B$1:$H$65536,5,FALSE))</f>
        <v>Самарская</v>
      </c>
      <c r="G26" s="34" t="str">
        <f>IF(B26=0," ",VLOOKUP($B26,[1]Женщины!$B$1:$H$65536,6,FALSE))</f>
        <v>Самара, СУ им. Королёва С.П.</v>
      </c>
      <c r="H26" s="40"/>
      <c r="I26" s="84">
        <v>3.5181712962962966E-3</v>
      </c>
      <c r="J26" s="46" t="str">
        <f>IF(I26=0," ",IF(I26&lt;=[1]Разряды!$D$34,[1]Разряды!$D$3,IF(I26&lt;=[1]Разряды!$E$34,[1]Разряды!$E$3,IF(I26&lt;=[1]Разряды!$F$34,[1]Разряды!$F$3,IF(I26&lt;=[1]Разряды!$G$34,[1]Разряды!$G$3,IF(I26&lt;=[1]Разряды!$H$34,[1]Разряды!$H$3,IF(I26&lt;=[1]Разряды!$I$34,[1]Разряды!$I$3,IF(I26&lt;=[1]Разряды!$J$34,[1]Разряды!$J$3,"б/р"))))))))</f>
        <v>2р</v>
      </c>
      <c r="K26" s="45">
        <v>1</v>
      </c>
      <c r="L26" s="34" t="str">
        <f>IF(B26=0," ",VLOOKUP($B26,[1]Женщины!$B$1:$H$65536,7,FALSE))</f>
        <v>Лобачева Е.Н.</v>
      </c>
    </row>
    <row r="27" spans="1:12" x14ac:dyDescent="0.25">
      <c r="A27" s="30">
        <v>17</v>
      </c>
      <c r="B27" s="32">
        <v>77</v>
      </c>
      <c r="C27" s="34" t="str">
        <f>IF(B27=0," ",VLOOKUP(B27,[1]Женщины!B$1:H$65536,2,FALSE))</f>
        <v>Шишкова Любовь</v>
      </c>
      <c r="D27" s="35" t="str">
        <f>IF(B27=0," ",VLOOKUP($B27,[1]Женщины!$B$1:$H$65536,3,FALSE))</f>
        <v>12.03.1996</v>
      </c>
      <c r="E27" s="36" t="str">
        <f>IF(B27=0," ",IF(VLOOKUP($B27,[1]Женщины!$B$1:$H$65536,4,FALSE)=0," ",VLOOKUP($B27,[1]Женщины!$B$1:$H$65536,4,FALSE)))</f>
        <v>2р</v>
      </c>
      <c r="F27" s="34" t="str">
        <f>IF(B27=0," ",VLOOKUP($B27,[1]Женщины!$B$1:$H$65536,5,FALSE))</f>
        <v>Костромская</v>
      </c>
      <c r="G27" s="34" t="str">
        <f>IF(B27=0," ",VLOOKUP($B27,[1]Женщины!$B$1:$H$65536,6,FALSE))</f>
        <v>Кострома, КГУ</v>
      </c>
      <c r="H27" s="40"/>
      <c r="I27" s="84">
        <v>3.5241898148148151E-3</v>
      </c>
      <c r="J27" s="46" t="str">
        <f>IF(I27=0," ",IF(I27&lt;=[1]Разряды!$D$34,[1]Разряды!$D$3,IF(I27&lt;=[1]Разряды!$E$34,[1]Разряды!$E$3,IF(I27&lt;=[1]Разряды!$F$34,[1]Разряды!$F$3,IF(I27&lt;=[1]Разряды!$G$34,[1]Разряды!$G$3,IF(I27&lt;=[1]Разряды!$H$34,[1]Разряды!$H$3,IF(I27&lt;=[1]Разряды!$I$34,[1]Разряды!$I$3,IF(I27&lt;=[1]Разряды!$J$34,[1]Разряды!$J$3,"б/р"))))))))</f>
        <v>2р</v>
      </c>
      <c r="K27" s="33">
        <v>1</v>
      </c>
      <c r="L27" s="34" t="str">
        <f>IF(B27=0," ",VLOOKUP($B27,[1]Женщины!$B$1:$H$65536,7,FALSE))</f>
        <v>Павлов Е.А.</v>
      </c>
    </row>
    <row r="28" spans="1:12" x14ac:dyDescent="0.25">
      <c r="A28" s="30">
        <v>18</v>
      </c>
      <c r="B28" s="276">
        <v>242</v>
      </c>
      <c r="C28" s="26" t="str">
        <f>IF(B28=0," ",VLOOKUP(B28,[1]Женщины!B$1:H$65536,2,FALSE))</f>
        <v>Гусева Мария</v>
      </c>
      <c r="D28" s="95" t="str">
        <f>IF(B28=0," ",VLOOKUP($B28,[1]Женщины!$B$1:$H$65536,3,FALSE))</f>
        <v>19.03.1998</v>
      </c>
      <c r="E28" s="25" t="str">
        <f>IF(B28=0," ",IF(VLOOKUP($B28,[1]Женщины!$B$1:$H$65536,4,FALSE)=0," ",VLOOKUP($B28,[1]Женщины!$B$1:$H$65536,4,FALSE)))</f>
        <v>2р</v>
      </c>
      <c r="F28" s="26" t="str">
        <f>IF(B28=0," ",VLOOKUP($B28,[1]Женщины!$B$1:$H$65536,5,FALSE))</f>
        <v xml:space="preserve">Архангельская </v>
      </c>
      <c r="G28" s="80" t="str">
        <f>IF(B28=0," ",VLOOKUP($B28,[1]Женщины!$B$1:$H$65536,6,FALSE))</f>
        <v xml:space="preserve">Архангельск, САФУ им. М.В. Ломоносова  </v>
      </c>
      <c r="H28" s="28"/>
      <c r="I28" s="85">
        <v>3.5480324074074077E-3</v>
      </c>
      <c r="J28" s="30" t="str">
        <f>IF(I28=0," ",IF(I28&lt;=[1]Разряды!$D$34,[1]Разряды!$D$3,IF(I28&lt;=[1]Разряды!$E$34,[1]Разряды!$E$3,IF(I28&lt;=[1]Разряды!$F$34,[1]Разряды!$F$3,IF(I28&lt;=[1]Разряды!$G$34,[1]Разряды!$G$3,IF(I28&lt;=[1]Разряды!$H$34,[1]Разряды!$H$3,IF(I28&lt;=[1]Разряды!$I$34,[1]Разряды!$I$3,IF(I28&lt;=[1]Разряды!$J$34,[1]Разряды!$J$3,"б/р"))))))))</f>
        <v>2р</v>
      </c>
      <c r="K28" s="33">
        <v>1</v>
      </c>
      <c r="L28" s="26" t="str">
        <f>IF(B28=0," ",VLOOKUP($B28,[1]Женщины!$B$1:$H$65536,7,FALSE))</f>
        <v>Мингалева А.Г.</v>
      </c>
    </row>
    <row r="29" spans="1:12" x14ac:dyDescent="0.25">
      <c r="A29" s="30">
        <v>19</v>
      </c>
      <c r="B29" s="32">
        <v>86</v>
      </c>
      <c r="C29" s="34" t="str">
        <f>IF(B29=0," ",VLOOKUP(B29,[1]Женщины!B$1:H$65536,2,FALSE))</f>
        <v>Маринкина Маргарита</v>
      </c>
      <c r="D29" s="35" t="str">
        <f>IF(B29=0," ",VLOOKUP($B29,[1]Женщины!$B$1:$H$65536,3,FALSE))</f>
        <v>17.03.1997</v>
      </c>
      <c r="E29" s="36" t="str">
        <f>IF(B29=0," ",IF(VLOOKUP($B29,[1]Женщины!$B$1:$H$65536,4,FALSE)=0," ",VLOOKUP($B29,[1]Женщины!$B$1:$H$65536,4,FALSE)))</f>
        <v>КМС</v>
      </c>
      <c r="F29" s="34" t="str">
        <f>IF(B29=0," ",VLOOKUP($B29,[1]Женщины!$B$1:$H$65536,5,FALSE))</f>
        <v>Костромская</v>
      </c>
      <c r="G29" s="34" t="str">
        <f>IF(B29=0," ",VLOOKUP($B29,[1]Женщины!$B$1:$H$65536,6,FALSE))</f>
        <v>Кострома, КГУ</v>
      </c>
      <c r="H29" s="40"/>
      <c r="I29" s="94">
        <v>3.5604166666666666E-3</v>
      </c>
      <c r="J29" s="46" t="str">
        <f>IF(I29=0," ",IF(I29&lt;=[1]Разряды!$D$34,[1]Разряды!$D$3,IF(I29&lt;=[1]Разряды!$E$34,[1]Разряды!$E$3,IF(I29&lt;=[1]Разряды!$F$34,[1]Разряды!$F$3,IF(I29&lt;=[1]Разряды!$G$34,[1]Разряды!$G$3,IF(I29&lt;=[1]Разряды!$H$34,[1]Разряды!$H$3,IF(I29&lt;=[1]Разряды!$I$34,[1]Разряды!$I$3,IF(I29&lt;=[1]Разряды!$J$34,[1]Разряды!$J$3,"б/р"))))))))</f>
        <v>2р</v>
      </c>
      <c r="K29" s="33">
        <v>1</v>
      </c>
      <c r="L29" s="34" t="str">
        <f>IF(B29=0," ",VLOOKUP($B29,[1]Женщины!$B$1:$H$65536,7,FALSE))</f>
        <v>Дружков А.Н.</v>
      </c>
    </row>
    <row r="30" spans="1:12" x14ac:dyDescent="0.25">
      <c r="A30" s="30">
        <v>20</v>
      </c>
      <c r="B30" s="32">
        <v>274</v>
      </c>
      <c r="C30" s="34" t="str">
        <f>IF(B30=0," ",VLOOKUP(B30,[1]Женщины!B$1:H$65536,2,FALSE))</f>
        <v>Волкова Арина</v>
      </c>
      <c r="D30" s="35" t="str">
        <f>IF(B30=0," ",VLOOKUP($B30,[1]Женщины!$B$1:$H$65536,3,FALSE))</f>
        <v>15.07.1997</v>
      </c>
      <c r="E30" s="36" t="str">
        <f>IF(B30=0," ",IF(VLOOKUP($B30,[1]Женщины!$B$1:$H$65536,4,FALSE)=0," ",VLOOKUP($B30,[1]Женщины!$B$1:$H$65536,4,FALSE)))</f>
        <v>2р</v>
      </c>
      <c r="F30" s="34" t="str">
        <f>IF(B30=0," ",VLOOKUP($B30,[1]Женщины!$B$1:$H$65536,5,FALSE))</f>
        <v>Ивановская</v>
      </c>
      <c r="G30" s="34" t="str">
        <f>IF(B30=0," ",VLOOKUP($B30,[1]Женщины!$B$1:$H$65536,6,FALSE))</f>
        <v xml:space="preserve">Иваново, ИГХТУ </v>
      </c>
      <c r="H30" s="40"/>
      <c r="I30" s="84">
        <v>3.5918981481481483E-3</v>
      </c>
      <c r="J30" s="46" t="str">
        <f>IF(I30=0," ",IF(I30&lt;=[1]Разряды!$D$34,[1]Разряды!$D$3,IF(I30&lt;=[1]Разряды!$E$34,[1]Разряды!$E$3,IF(I30&lt;=[1]Разряды!$F$34,[1]Разряды!$F$3,IF(I30&lt;=[1]Разряды!$G$34,[1]Разряды!$G$3,IF(I30&lt;=[1]Разряды!$H$34,[1]Разряды!$H$3,IF(I30&lt;=[1]Разряды!$I$34,[1]Разряды!$I$3,IF(I30&lt;=[1]Разряды!$J$34,[1]Разряды!$J$3,"б/р"))))))))</f>
        <v>2р</v>
      </c>
      <c r="K30" s="45">
        <v>1</v>
      </c>
      <c r="L30" s="34" t="str">
        <f>IF(B30=0," ",VLOOKUP($B30,[1]Женщины!$B$1:$H$65536,7,FALSE))</f>
        <v>Ильичева О.А.</v>
      </c>
    </row>
    <row r="31" spans="1:12" x14ac:dyDescent="0.25">
      <c r="A31" s="30">
        <v>21</v>
      </c>
      <c r="B31" s="32">
        <v>270</v>
      </c>
      <c r="C31" s="34" t="str">
        <f>IF(B31=0," ",VLOOKUP(B31,[1]Женщины!B$1:H$65536,2,FALSE))</f>
        <v>Мараракина Наталья</v>
      </c>
      <c r="D31" s="35" t="str">
        <f>IF(B31=0," ",VLOOKUP($B31,[1]Женщины!$B$1:$H$65536,3,FALSE))</f>
        <v>19.01.1999</v>
      </c>
      <c r="E31" s="36" t="str">
        <f>IF(B31=0," ",IF(VLOOKUP($B31,[1]Женщины!$B$1:$H$65536,4,FALSE)=0," ",VLOOKUP($B31,[1]Женщины!$B$1:$H$65536,4,FALSE)))</f>
        <v>1р</v>
      </c>
      <c r="F31" s="34" t="str">
        <f>IF(B31=0," ",VLOOKUP($B31,[1]Женщины!$B$1:$H$65536,5,FALSE))</f>
        <v xml:space="preserve">Ивановская </v>
      </c>
      <c r="G31" s="34" t="str">
        <f>IF(B31=0," ",VLOOKUP($B31,[1]Женщины!$B$1:$H$65536,6,FALSE))</f>
        <v xml:space="preserve">Иваново, ИГЭУ им. В.И. Ленина </v>
      </c>
      <c r="H31" s="40"/>
      <c r="I31" s="94">
        <v>3.6332175925925924E-3</v>
      </c>
      <c r="J31" s="46" t="str">
        <f>IF(I31=0," ",IF(I31&lt;=[1]Разряды!$D$34,[1]Разряды!$D$3,IF(I31&lt;=[1]Разряды!$E$34,[1]Разряды!$E$3,IF(I31&lt;=[1]Разряды!$F$34,[1]Разряды!$F$3,IF(I31&lt;=[1]Разряды!$G$34,[1]Разряды!$G$3,IF(I31&lt;=[1]Разряды!$H$34,[1]Разряды!$H$3,IF(I31&lt;=[1]Разряды!$I$34,[1]Разряды!$I$3,IF(I31&lt;=[1]Разряды!$J$34,[1]Разряды!$J$3,"б/р"))))))))</f>
        <v>2р</v>
      </c>
      <c r="K31" s="39" t="s">
        <v>25</v>
      </c>
      <c r="L31" s="34" t="str">
        <f>IF(B31=0," ",VLOOKUP($B31,[1]Женщины!$B$1:$H$65536,7,FALSE))</f>
        <v>Маринина Н.Н., Попова Н.Л.</v>
      </c>
    </row>
    <row r="32" spans="1:12" x14ac:dyDescent="0.25">
      <c r="A32" s="30">
        <v>22</v>
      </c>
      <c r="B32" s="276">
        <v>288</v>
      </c>
      <c r="C32" s="34" t="str">
        <f>IF(B32=0," ",VLOOKUP(B32,[1]Женщины!B$1:H$65536,2,FALSE))</f>
        <v>Авагеян Ануш</v>
      </c>
      <c r="D32" s="35" t="str">
        <f>IF(B32=0," ",VLOOKUP($B32,[1]Женщины!$B$1:$H$65536,3,FALSE))</f>
        <v>17.12.1995</v>
      </c>
      <c r="E32" s="36" t="str">
        <f>IF(B32=0," ",IF(VLOOKUP($B32,[1]Женщины!$B$1:$H$65536,4,FALSE)=0," ",VLOOKUP($B32,[1]Женщины!$B$1:$H$65536,4,FALSE)))</f>
        <v>2р</v>
      </c>
      <c r="F32" s="34" t="str">
        <f>IF(B32=0," ",VLOOKUP($B32,[1]Женщины!$B$1:$H$65536,5,FALSE))</f>
        <v>Ивановская</v>
      </c>
      <c r="G32" s="34" t="str">
        <f>IF(B32=0," ",VLOOKUP($B32,[1]Женщины!$B$1:$H$65536,6,FALSE))</f>
        <v xml:space="preserve">Иваново, ИвГМА  </v>
      </c>
      <c r="H32" s="40"/>
      <c r="I32" s="84">
        <v>3.9186342592592597E-3</v>
      </c>
      <c r="J32" s="46" t="str">
        <f>IF(I32=0," ",IF(I32&lt;=[1]Разряды!$D$34,[1]Разряды!$D$3,IF(I32&lt;=[1]Разряды!$E$34,[1]Разряды!$E$3,IF(I32&lt;=[1]Разряды!$F$34,[1]Разряды!$F$3,IF(I32&lt;=[1]Разряды!$G$34,[1]Разряды!$G$3,IF(I32&lt;=[1]Разряды!$H$34,[1]Разряды!$H$3,IF(I32&lt;=[1]Разряды!$I$34,[1]Разряды!$I$3,IF(I32&lt;=[1]Разряды!$J$34,[1]Разряды!$J$3,"б/р"))))))))</f>
        <v>3р</v>
      </c>
      <c r="K32" s="33">
        <v>0</v>
      </c>
      <c r="L32" s="38" t="str">
        <f>IF(B32=0," ",VLOOKUP($B32,[1]Женщины!$B$1:$H$65536,7,FALSE))</f>
        <v>Маринина Н.Н.</v>
      </c>
    </row>
    <row r="33" spans="1:12" x14ac:dyDescent="0.25">
      <c r="A33" s="30">
        <v>23</v>
      </c>
      <c r="B33" s="32">
        <v>287</v>
      </c>
      <c r="C33" s="34" t="str">
        <f>IF(B33=0," ",VLOOKUP(B33,[1]Женщины!B$1:H$65536,2,FALSE))</f>
        <v>Задорина Диана</v>
      </c>
      <c r="D33" s="35" t="str">
        <f>IF(B33=0," ",VLOOKUP($B33,[1]Женщины!$B$1:$H$65536,3,FALSE))</f>
        <v>11.03.1991</v>
      </c>
      <c r="E33" s="36" t="str">
        <f>IF(B33=0," ",IF(VLOOKUP($B33,[1]Женщины!$B$1:$H$65536,4,FALSE)=0," ",VLOOKUP($B33,[1]Женщины!$B$1:$H$65536,4,FALSE)))</f>
        <v>2р</v>
      </c>
      <c r="F33" s="34" t="str">
        <f>IF(B33=0," ",VLOOKUP($B33,[1]Женщины!$B$1:$H$65536,5,FALSE))</f>
        <v>Ивановская</v>
      </c>
      <c r="G33" s="34" t="str">
        <f>IF(B33=0," ",VLOOKUP($B33,[1]Женщины!$B$1:$H$65536,6,FALSE))</f>
        <v xml:space="preserve">Иваново, ИвГМА  </v>
      </c>
      <c r="H33" s="40"/>
      <c r="I33" s="84">
        <v>4.0142361111111117E-3</v>
      </c>
      <c r="J33" s="46" t="str">
        <f>IF(I33=0," ",IF(I33&lt;=[1]Разряды!$D$34,[1]Разряды!$D$3,IF(I33&lt;=[1]Разряды!$E$34,[1]Разряды!$E$3,IF(I33&lt;=[1]Разряды!$F$34,[1]Разряды!$F$3,IF(I33&lt;=[1]Разряды!$G$34,[1]Разряды!$G$3,IF(I33&lt;=[1]Разряды!$H$34,[1]Разряды!$H$3,IF(I33&lt;=[1]Разряды!$I$34,[1]Разряды!$I$3,IF(I33&lt;=[1]Разряды!$J$34,[1]Разряды!$J$3,"б/р"))))))))</f>
        <v>1юр</v>
      </c>
      <c r="K33" s="33">
        <v>0</v>
      </c>
      <c r="L33" s="34" t="str">
        <f>IF(B33=0," ",VLOOKUP($B33,[1]Женщины!$B$1:$H$65536,7,FALSE))</f>
        <v>Маринина Н.Н.</v>
      </c>
    </row>
    <row r="34" spans="1:12" ht="15.75" thickBot="1" x14ac:dyDescent="0.3">
      <c r="A34" s="50"/>
      <c r="B34" s="51"/>
      <c r="C34" s="52" t="str">
        <f>IF(B34=0," ",VLOOKUP(B34,[1]Женщины!B$1:H$65536,2,FALSE))</f>
        <v xml:space="preserve"> </v>
      </c>
      <c r="D34" s="89" t="str">
        <f>IF(B34=0," ",VLOOKUP($B34,[1]Женщины!$B$1:$H$65536,3,FALSE))</f>
        <v xml:space="preserve"> </v>
      </c>
      <c r="E34" s="54" t="str">
        <f>IF(B34=0," ",IF(VLOOKUP($B34,[1]Женщины!$B$1:$H$65536,4,FALSE)=0," ",VLOOKUP($B34,[1]Женщины!$B$1:$H$65536,4,FALSE)))</f>
        <v xml:space="preserve"> </v>
      </c>
      <c r="F34" s="52" t="str">
        <f>IF(B34=0," ",VLOOKUP($B34,[1]Женщины!$B$1:$H$65536,5,FALSE))</f>
        <v xml:space="preserve"> </v>
      </c>
      <c r="G34" s="52" t="str">
        <f>IF(B34=0," ",VLOOKUP($B34,[1]Женщины!$B$1:$H$65536,6,FALSE))</f>
        <v xml:space="preserve"> </v>
      </c>
      <c r="H34" s="90"/>
      <c r="I34" s="91"/>
      <c r="J34" s="57"/>
      <c r="K34" s="57"/>
      <c r="L34" s="52" t="str">
        <f>IF(B34=0," ",VLOOKUP($B34,[1]Женщины!$B$1:$H$65536,7,FALSE))</f>
        <v xml:space="preserve"> </v>
      </c>
    </row>
    <row r="35" spans="1:12" ht="15.75" thickTop="1" x14ac:dyDescent="0.25">
      <c r="A35" s="203"/>
      <c r="B35" s="58"/>
      <c r="C35" s="59"/>
      <c r="D35" s="98"/>
      <c r="E35" s="61"/>
      <c r="F35" s="59"/>
      <c r="G35" s="59"/>
      <c r="H35" s="99"/>
      <c r="I35" s="100"/>
      <c r="J35" s="64"/>
      <c r="K35" s="64"/>
      <c r="L35" s="59"/>
    </row>
    <row r="36" spans="1:12" x14ac:dyDescent="0.25">
      <c r="A36" s="203"/>
      <c r="B36" s="58"/>
      <c r="C36" s="59"/>
      <c r="D36" s="98"/>
      <c r="E36" s="61"/>
      <c r="F36" s="59"/>
      <c r="G36" s="59"/>
      <c r="H36" s="99"/>
      <c r="I36" s="100"/>
      <c r="J36" s="64"/>
      <c r="K36" s="64"/>
      <c r="L36" s="59"/>
    </row>
    <row r="37" spans="1:12" x14ac:dyDescent="0.25">
      <c r="A37" s="203"/>
      <c r="B37" s="58"/>
      <c r="C37" s="59"/>
      <c r="D37" s="98"/>
      <c r="E37" s="61"/>
      <c r="F37" s="59"/>
      <c r="G37" s="59"/>
      <c r="H37" s="99"/>
      <c r="I37" s="100"/>
      <c r="J37" s="64"/>
      <c r="K37" s="64"/>
      <c r="L37" s="59"/>
    </row>
    <row r="38" spans="1:12" ht="15.75" x14ac:dyDescent="0.25">
      <c r="A38" s="203"/>
      <c r="B38" s="58"/>
      <c r="C38" s="64"/>
      <c r="D38" s="154" t="s">
        <v>62</v>
      </c>
      <c r="F38" s="67"/>
      <c r="G38" s="67"/>
      <c r="H38" s="59" t="s">
        <v>60</v>
      </c>
      <c r="I38" s="69"/>
      <c r="J38" s="69"/>
      <c r="K38" s="71"/>
      <c r="L38" s="71"/>
    </row>
    <row r="39" spans="1:12" ht="15.75" x14ac:dyDescent="0.25">
      <c r="A39" s="203"/>
      <c r="B39" s="58"/>
      <c r="C39" s="64"/>
      <c r="F39" s="67"/>
      <c r="G39" s="67"/>
      <c r="H39" s="68"/>
      <c r="I39" s="69"/>
      <c r="J39" s="69"/>
      <c r="K39" s="71"/>
      <c r="L39" s="71"/>
    </row>
    <row r="40" spans="1:12" ht="15.75" x14ac:dyDescent="0.25">
      <c r="A40" s="203"/>
      <c r="B40" s="58"/>
      <c r="C40" s="64"/>
      <c r="F40" s="67"/>
      <c r="G40" s="67"/>
      <c r="H40" s="68"/>
      <c r="I40" s="69"/>
      <c r="J40" s="69"/>
      <c r="K40" s="71"/>
      <c r="L40" s="71"/>
    </row>
    <row r="41" spans="1:12" ht="15.75" x14ac:dyDescent="0.25">
      <c r="A41" s="203"/>
      <c r="B41" s="58"/>
      <c r="C41" s="64"/>
      <c r="F41" s="67"/>
      <c r="G41" s="67"/>
      <c r="H41" s="68"/>
      <c r="I41" s="69"/>
      <c r="J41" s="69"/>
      <c r="K41" s="71"/>
      <c r="L41" s="71"/>
    </row>
    <row r="42" spans="1:12" ht="15.75" x14ac:dyDescent="0.25">
      <c r="A42" s="203"/>
      <c r="B42" s="58"/>
      <c r="C42" s="64"/>
      <c r="D42" s="154" t="s">
        <v>63</v>
      </c>
      <c r="F42" s="67"/>
      <c r="G42" s="67"/>
      <c r="H42" s="59" t="s">
        <v>74</v>
      </c>
      <c r="I42" s="69"/>
      <c r="J42" s="69"/>
      <c r="K42" s="71"/>
      <c r="L42" s="71"/>
    </row>
    <row r="43" spans="1:12" x14ac:dyDescent="0.25">
      <c r="A43" s="203"/>
      <c r="B43" s="58"/>
      <c r="C43" s="64"/>
      <c r="E43" s="115"/>
      <c r="F43" s="115"/>
      <c r="H43"/>
      <c r="I43" s="116"/>
      <c r="K43" s="71"/>
      <c r="L43" s="71"/>
    </row>
    <row r="44" spans="1:12" ht="15.75" x14ac:dyDescent="0.25">
      <c r="A44" s="203"/>
      <c r="B44" s="58"/>
      <c r="C44" s="127"/>
      <c r="D44" s="67"/>
      <c r="E44" s="67"/>
      <c r="F44" s="127"/>
      <c r="G44" s="127"/>
      <c r="H44" s="71"/>
      <c r="I44" s="71"/>
      <c r="J44" s="71"/>
      <c r="K44" s="71"/>
      <c r="L44" s="71"/>
    </row>
    <row r="45" spans="1:12" ht="15.75" x14ac:dyDescent="0.25">
      <c r="A45" s="203"/>
      <c r="B45" s="58"/>
      <c r="C45" s="127"/>
      <c r="D45" s="67"/>
      <c r="E45" s="67"/>
      <c r="F45" s="127"/>
      <c r="G45" s="127"/>
      <c r="H45" s="71"/>
      <c r="I45" s="71"/>
      <c r="J45" s="71"/>
      <c r="K45" s="71"/>
      <c r="L45" s="71"/>
    </row>
    <row r="46" spans="1:12" x14ac:dyDescent="0.25">
      <c r="A46" s="203"/>
      <c r="B46" s="58"/>
      <c r="C46" s="59"/>
      <c r="D46" s="98"/>
      <c r="E46" s="61"/>
      <c r="F46" s="59"/>
      <c r="G46" s="59"/>
      <c r="H46" s="99"/>
      <c r="I46" s="100"/>
      <c r="J46" s="64"/>
      <c r="K46" s="64"/>
      <c r="L46" s="59"/>
    </row>
    <row r="47" spans="1:12" x14ac:dyDescent="0.25">
      <c r="A47" s="203"/>
      <c r="B47" s="58"/>
      <c r="C47" s="59"/>
      <c r="D47" s="98"/>
      <c r="E47" s="61"/>
      <c r="F47" s="59"/>
      <c r="G47" s="59"/>
      <c r="H47" s="99"/>
      <c r="I47" s="100"/>
      <c r="J47" s="64"/>
      <c r="K47" s="64"/>
      <c r="L47" s="59"/>
    </row>
    <row r="48" spans="1:12" x14ac:dyDescent="0.25">
      <c r="A48" s="203"/>
      <c r="B48" s="58"/>
      <c r="C48" s="59"/>
      <c r="D48" s="98"/>
      <c r="E48" s="61"/>
      <c r="F48" s="59"/>
      <c r="G48" s="59"/>
      <c r="H48" s="99"/>
      <c r="I48" s="100"/>
      <c r="J48" s="64"/>
      <c r="K48" s="64"/>
      <c r="L48" s="59"/>
    </row>
    <row r="49" spans="1:12" x14ac:dyDescent="0.25">
      <c r="A49" s="203"/>
      <c r="B49" s="58"/>
      <c r="C49" s="59"/>
      <c r="D49" s="98"/>
      <c r="E49" s="61"/>
      <c r="F49" s="59"/>
      <c r="G49" s="59"/>
      <c r="H49" s="99"/>
      <c r="I49" s="100"/>
      <c r="J49" s="64"/>
      <c r="K49" s="64"/>
      <c r="L49" s="59"/>
    </row>
    <row r="50" spans="1:12" x14ac:dyDescent="0.25">
      <c r="A50" s="203"/>
      <c r="B50" s="58"/>
      <c r="C50" s="59"/>
      <c r="D50" s="98"/>
      <c r="E50" s="61"/>
      <c r="F50" s="59"/>
      <c r="G50" s="59"/>
      <c r="H50" s="99"/>
      <c r="I50" s="100"/>
      <c r="J50" s="64"/>
      <c r="K50" s="64"/>
      <c r="L50" s="59"/>
    </row>
    <row r="51" spans="1:12" x14ac:dyDescent="0.25">
      <c r="A51" s="203"/>
      <c r="B51" s="58"/>
      <c r="C51" s="59"/>
      <c r="D51" s="98"/>
      <c r="E51" s="61"/>
      <c r="F51" s="59"/>
      <c r="G51" s="59"/>
      <c r="H51" s="99"/>
      <c r="I51" s="100"/>
      <c r="J51" s="64"/>
      <c r="K51" s="64"/>
      <c r="L51" s="59"/>
    </row>
    <row r="52" spans="1:12" x14ac:dyDescent="0.25">
      <c r="A52" s="203"/>
      <c r="B52" s="58"/>
      <c r="C52" s="59"/>
      <c r="D52" s="98"/>
      <c r="E52" s="61"/>
      <c r="F52" s="59"/>
      <c r="G52" s="59"/>
      <c r="H52" s="99"/>
      <c r="I52" s="100"/>
      <c r="J52" s="64"/>
      <c r="K52" s="64"/>
      <c r="L52" s="59"/>
    </row>
    <row r="53" spans="1:12" x14ac:dyDescent="0.25">
      <c r="A53" s="203"/>
      <c r="B53" s="58"/>
      <c r="C53" s="59"/>
      <c r="D53" s="98"/>
      <c r="E53" s="61"/>
      <c r="F53" s="59"/>
      <c r="G53" s="59"/>
      <c r="H53" s="99"/>
      <c r="I53" s="100"/>
      <c r="J53" s="64"/>
      <c r="K53" s="64"/>
      <c r="L53" s="59"/>
    </row>
    <row r="54" spans="1:12" x14ac:dyDescent="0.25">
      <c r="A54" s="203"/>
      <c r="B54" s="58"/>
      <c r="C54" s="59"/>
      <c r="D54" s="98"/>
      <c r="E54" s="61"/>
      <c r="F54" s="59"/>
      <c r="G54" s="59"/>
      <c r="H54" s="99"/>
      <c r="I54" s="100"/>
      <c r="J54" s="64"/>
      <c r="K54" s="64"/>
      <c r="L54" s="59"/>
    </row>
    <row r="55" spans="1:12" x14ac:dyDescent="0.25">
      <c r="A55" s="203"/>
      <c r="B55" s="58"/>
      <c r="C55" s="59"/>
      <c r="D55" s="98"/>
      <c r="E55" s="61"/>
      <c r="F55" s="59"/>
      <c r="G55" s="59"/>
      <c r="H55" s="99"/>
      <c r="I55" s="100"/>
      <c r="J55" s="64"/>
      <c r="K55" s="64"/>
      <c r="L55" s="59"/>
    </row>
    <row r="56" spans="1:12" x14ac:dyDescent="0.25">
      <c r="A56" s="203"/>
      <c r="B56" s="58"/>
      <c r="C56" s="59"/>
      <c r="D56" s="98"/>
      <c r="E56" s="61"/>
      <c r="F56" s="59"/>
      <c r="G56" s="59"/>
      <c r="H56" s="99"/>
      <c r="I56" s="100"/>
      <c r="J56" s="64"/>
      <c r="K56" s="64"/>
      <c r="L56" s="59"/>
    </row>
    <row r="57" spans="1:12" x14ac:dyDescent="0.25">
      <c r="A57" s="203"/>
      <c r="B57" s="58"/>
      <c r="C57" s="59"/>
      <c r="D57" s="98"/>
      <c r="E57" s="61"/>
      <c r="F57" s="59"/>
      <c r="G57" s="59"/>
      <c r="H57" s="99"/>
      <c r="I57" s="100"/>
      <c r="J57" s="64"/>
      <c r="K57" s="64"/>
      <c r="L57" s="59"/>
    </row>
    <row r="58" spans="1:12" x14ac:dyDescent="0.25">
      <c r="A58" s="203"/>
      <c r="B58" s="58"/>
      <c r="C58" s="59"/>
      <c r="D58" s="98"/>
      <c r="E58" s="61"/>
      <c r="F58" s="59"/>
      <c r="G58" s="59"/>
      <c r="H58" s="99"/>
      <c r="I58" s="100"/>
      <c r="J58" s="64"/>
      <c r="K58" s="64"/>
      <c r="L58" s="59"/>
    </row>
    <row r="59" spans="1:12" x14ac:dyDescent="0.25">
      <c r="A59" s="203"/>
      <c r="B59" s="58"/>
      <c r="C59" s="59"/>
      <c r="D59" s="98"/>
      <c r="E59" s="61"/>
      <c r="F59" s="59"/>
      <c r="G59" s="59"/>
      <c r="H59" s="99"/>
      <c r="I59" s="100"/>
      <c r="J59" s="64"/>
      <c r="K59" s="64"/>
      <c r="L59" s="59"/>
    </row>
  </sheetData>
  <mergeCells count="16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  <mergeCell ref="H10:I10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workbookViewId="0">
      <selection activeCell="A52" sqref="A52:XFD68"/>
    </sheetView>
  </sheetViews>
  <sheetFormatPr defaultRowHeight="15" x14ac:dyDescent="0.25"/>
  <cols>
    <col min="1" max="1" width="4.85546875" customWidth="1"/>
    <col min="2" max="2" width="6.7109375" customWidth="1"/>
    <col min="3" max="3" width="20.85546875" customWidth="1"/>
    <col min="4" max="4" width="11" customWidth="1"/>
    <col min="5" max="5" width="6.5703125" customWidth="1"/>
    <col min="6" max="6" width="20.140625" customWidth="1"/>
    <col min="7" max="7" width="33.140625" customWidth="1"/>
    <col min="8" max="8" width="5" style="17" customWidth="1"/>
    <col min="9" max="9" width="8.140625" style="17" customWidth="1"/>
    <col min="10" max="10" width="6.5703125" customWidth="1"/>
    <col min="11" max="11" width="5.28515625" customWidth="1"/>
    <col min="12" max="12" width="27.42578125" customWidth="1"/>
  </cols>
  <sheetData>
    <row r="1" spans="1:12" ht="20.25" x14ac:dyDescent="0.3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2" ht="20.25" x14ac:dyDescent="0.3">
      <c r="A2" s="210" t="s">
        <v>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</row>
    <row r="3" spans="1:12" ht="20.25" x14ac:dyDescent="0.3">
      <c r="A3" s="198"/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" t="s">
        <v>79</v>
      </c>
    </row>
    <row r="4" spans="1:12" ht="18" x14ac:dyDescent="0.25">
      <c r="A4" s="2"/>
      <c r="B4" s="3"/>
      <c r="C4" s="3"/>
      <c r="D4" s="4"/>
      <c r="F4" s="5"/>
      <c r="G4" s="5"/>
      <c r="H4" s="5"/>
      <c r="I4" s="5"/>
      <c r="J4" s="5"/>
      <c r="K4" s="5"/>
      <c r="L4" s="199" t="s">
        <v>2</v>
      </c>
    </row>
    <row r="5" spans="1:12" ht="15.75" x14ac:dyDescent="0.25">
      <c r="A5" s="2"/>
      <c r="B5" s="6"/>
      <c r="C5" s="6"/>
      <c r="D5" s="7"/>
      <c r="F5" s="212"/>
      <c r="G5" s="212"/>
      <c r="H5" s="8"/>
      <c r="I5" s="8"/>
      <c r="L5" s="9" t="s">
        <v>3</v>
      </c>
    </row>
    <row r="6" spans="1:12" ht="20.25" x14ac:dyDescent="0.3">
      <c r="A6" s="10"/>
      <c r="D6" s="11" t="s">
        <v>65</v>
      </c>
      <c r="E6" s="83">
        <v>0.52777777777777779</v>
      </c>
      <c r="F6" s="82" t="s">
        <v>27</v>
      </c>
      <c r="G6" s="10"/>
      <c r="H6" s="210" t="s">
        <v>5</v>
      </c>
      <c r="I6" s="210"/>
      <c r="J6" s="210"/>
      <c r="K6" s="210"/>
      <c r="L6" s="210"/>
    </row>
    <row r="7" spans="1:12" ht="18.75" x14ac:dyDescent="0.3">
      <c r="A7" s="14"/>
      <c r="B7" s="15"/>
      <c r="C7" s="6"/>
      <c r="D7" s="11"/>
      <c r="E7" s="12"/>
      <c r="F7" s="13"/>
      <c r="G7" s="2"/>
      <c r="H7" s="16"/>
      <c r="I7" s="16"/>
      <c r="J7" s="17"/>
    </row>
    <row r="8" spans="1:12" ht="15.75" x14ac:dyDescent="0.25">
      <c r="A8" s="2"/>
      <c r="B8" s="18"/>
      <c r="C8" s="19" t="s">
        <v>8</v>
      </c>
      <c r="D8" s="20" t="s">
        <v>31</v>
      </c>
      <c r="E8" s="21"/>
      <c r="F8" s="2"/>
      <c r="G8" s="2"/>
      <c r="H8" s="22"/>
      <c r="I8" s="22"/>
      <c r="J8" s="17"/>
    </row>
    <row r="9" spans="1:12" ht="15" customHeight="1" x14ac:dyDescent="0.25">
      <c r="A9" s="213" t="s">
        <v>10</v>
      </c>
      <c r="B9" s="213" t="s">
        <v>11</v>
      </c>
      <c r="C9" s="213" t="s">
        <v>12</v>
      </c>
      <c r="D9" s="215" t="s">
        <v>13</v>
      </c>
      <c r="E9" s="215" t="s">
        <v>14</v>
      </c>
      <c r="F9" s="215" t="s">
        <v>15</v>
      </c>
      <c r="G9" s="215" t="s">
        <v>16</v>
      </c>
      <c r="H9" s="216" t="s">
        <v>17</v>
      </c>
      <c r="I9" s="217"/>
      <c r="J9" s="213" t="s">
        <v>18</v>
      </c>
      <c r="K9" s="215" t="s">
        <v>19</v>
      </c>
      <c r="L9" s="207" t="s">
        <v>20</v>
      </c>
    </row>
    <row r="10" spans="1:12" x14ac:dyDescent="0.25">
      <c r="A10" s="214"/>
      <c r="B10" s="214"/>
      <c r="C10" s="214"/>
      <c r="D10" s="214"/>
      <c r="E10" s="214"/>
      <c r="F10" s="214"/>
      <c r="G10" s="214"/>
      <c r="H10" s="218" t="s">
        <v>21</v>
      </c>
      <c r="I10" s="219"/>
      <c r="J10" s="214"/>
      <c r="K10" s="214"/>
      <c r="L10" s="208"/>
    </row>
    <row r="11" spans="1:12" x14ac:dyDescent="0.25">
      <c r="A11" s="24">
        <v>1</v>
      </c>
      <c r="B11" s="276">
        <v>325</v>
      </c>
      <c r="C11" s="26" t="str">
        <f>IF(B11=0," ",VLOOKUP(B11,[1]Женщины!B$1:H$65536,2,FALSE))</f>
        <v>Николаева Ольга</v>
      </c>
      <c r="D11" s="27" t="str">
        <f>IF(B11=0," ",VLOOKUP($B11,[1]Женщины!$B$1:$H$65536,3,FALSE))</f>
        <v>19.08.1995</v>
      </c>
      <c r="E11" s="25" t="str">
        <f>IF(B11=0," ",IF(VLOOKUP($B11,[1]Женщины!$B$1:$H$65536,4,FALSE)=0," ",VLOOKUP($B11,[1]Женщины!$B$1:$H$65536,4,FALSE)))</f>
        <v>КМС</v>
      </c>
      <c r="F11" s="26" t="str">
        <f>IF(B11=0," ",VLOOKUP($B11,[1]Женщины!$B$1:$H$65536,5,FALSE))</f>
        <v>Республика Чувашии</v>
      </c>
      <c r="G11" s="26" t="str">
        <f>IF(B11=0," ",VLOOKUP($B11,[1]Женщины!$B$1:$H$65536,6,FALSE))</f>
        <v xml:space="preserve">Чебоксары, ЧГПУ им. И.Я. Яковлева </v>
      </c>
      <c r="H11" s="28"/>
      <c r="I11" s="101">
        <v>6.9172453703703696E-3</v>
      </c>
      <c r="J11" s="30" t="str">
        <f>IF(I11=0," ",IF(I11&lt;=[1]Разряды!$D$35,[1]Разряды!$D$3,IF(I11&lt;=[1]Разряды!$E$35,[1]Разряды!$E$3,IF(I11&lt;=[1]Разряды!$F$35,[1]Разряды!$F$3,IF(I11&lt;=[1]Разряды!$G$35,[1]Разряды!$G$3,IF(I11&lt;=[1]Разряды!$H$35,[1]Разряды!$H$3,IF(I11&lt;=[1]Разряды!$I$35,[1]Разряды!$I$3,IF(I11&lt;=[1]Разряды!$J$35,[1]Разряды!$J$3,"б/р"))))))))</f>
        <v>1р</v>
      </c>
      <c r="K11" s="25">
        <v>16</v>
      </c>
      <c r="L11" s="26" t="str">
        <f>IF(B11=0," ",VLOOKUP($B11,[1]Женщины!$B$1:$H$65536,7,FALSE))</f>
        <v>Захаров Н.А.</v>
      </c>
    </row>
    <row r="12" spans="1:12" x14ac:dyDescent="0.25">
      <c r="A12" s="24">
        <v>2</v>
      </c>
      <c r="B12" s="276">
        <v>339</v>
      </c>
      <c r="C12" s="26" t="str">
        <f>IF(B12=0," ",VLOOKUP(B12,[1]Женщины!B$1:H$65536,2,FALSE))</f>
        <v>Иванова Раисия</v>
      </c>
      <c r="D12" s="27" t="str">
        <f>IF(B12=0," ",VLOOKUP($B12,[1]Женщины!$B$1:$H$65536,3,FALSE))</f>
        <v>03.06.1995</v>
      </c>
      <c r="E12" s="25" t="str">
        <f>IF(B12=0," ",IF(VLOOKUP($B12,[1]Женщины!$B$1:$H$65536,4,FALSE)=0," ",VLOOKUP($B12,[1]Женщины!$B$1:$H$65536,4,FALSE)))</f>
        <v>МС</v>
      </c>
      <c r="F12" s="26" t="str">
        <f>IF(B12=0," ",VLOOKUP($B12,[1]Женщины!$B$1:$H$65536,5,FALSE))</f>
        <v xml:space="preserve">Республика Татарстан </v>
      </c>
      <c r="G12" s="26" t="str">
        <f>IF(B12=0," ",VLOOKUP($B12,[1]Женщины!$B$1:$H$65536,6,FALSE))</f>
        <v xml:space="preserve">Казань, ФГБОУ ВО ПГАФКСиТ </v>
      </c>
      <c r="H12" s="28"/>
      <c r="I12" s="85">
        <v>7.0223379629629629E-3</v>
      </c>
      <c r="J12" s="30" t="str">
        <f>IF(I12=0," ",IF(I12&lt;=[1]Разряды!$D$35,[1]Разряды!$D$3,IF(I12&lt;=[1]Разряды!$E$35,[1]Разряды!$E$3,IF(I12&lt;=[1]Разряды!$F$35,[1]Разряды!$F$3,IF(I12&lt;=[1]Разряды!$G$35,[1]Разряды!$G$3,IF(I12&lt;=[1]Разряды!$H$35,[1]Разряды!$H$3,IF(I12&lt;=[1]Разряды!$I$35,[1]Разряды!$I$3,IF(I12&lt;=[1]Разряды!$J$35,[1]Разряды!$J$3,"б/р"))))))))</f>
        <v>1р</v>
      </c>
      <c r="K12" s="39">
        <v>13</v>
      </c>
      <c r="L12" s="26" t="str">
        <f>IF(B12=0," ",VLOOKUP($B12,[1]Женщины!$B$1:$H$65536,7,FALSE))</f>
        <v>Прокопьев А.Г.</v>
      </c>
    </row>
    <row r="13" spans="1:12" x14ac:dyDescent="0.25">
      <c r="A13" s="24">
        <v>3</v>
      </c>
      <c r="B13" s="276">
        <v>250</v>
      </c>
      <c r="C13" s="26" t="str">
        <f>IF(B13=0," ",VLOOKUP(B13,[1]Женщины!B$1:H$65536,2,FALSE))</f>
        <v>Бышкина Нина</v>
      </c>
      <c r="D13" s="27" t="str">
        <f>IF(B13=0," ",VLOOKUP($B13,[1]Женщины!$B$1:$H$65536,3,FALSE))</f>
        <v>25.05.1996</v>
      </c>
      <c r="E13" s="25" t="str">
        <f>IF(B13=0," ",IF(VLOOKUP($B13,[1]Женщины!$B$1:$H$65536,4,FALSE)=0," ",VLOOKUP($B13,[1]Женщины!$B$1:$H$65536,4,FALSE)))</f>
        <v>1р</v>
      </c>
      <c r="F13" s="26" t="str">
        <f>IF(B13=0," ",VLOOKUP($B13,[1]Женщины!$B$1:$H$65536,5,FALSE))</f>
        <v xml:space="preserve">Ивановская </v>
      </c>
      <c r="G13" s="26" t="str">
        <f>IF(B13=0," ",VLOOKUP($B13,[1]Женщины!$B$1:$H$65536,6,FALSE))</f>
        <v xml:space="preserve">Иваново, ИГЭУ им. В.И. Ленина </v>
      </c>
      <c r="H13" s="28"/>
      <c r="I13" s="101">
        <v>7.0730324074074072E-3</v>
      </c>
      <c r="J13" s="30" t="str">
        <f>IF(I13=0," ",IF(I13&lt;=[1]Разряды!$D$35,[1]Разряды!$D$3,IF(I13&lt;=[1]Разряды!$E$35,[1]Разряды!$E$3,IF(I13&lt;=[1]Разряды!$F$35,[1]Разряды!$F$3,IF(I13&lt;=[1]Разряды!$G$35,[1]Разряды!$G$3,IF(I13&lt;=[1]Разряды!$H$35,[1]Разряды!$H$3,IF(I13&lt;=[1]Разряды!$I$35,[1]Разряды!$I$3,IF(I13&lt;=[1]Разряды!$J$35,[1]Разряды!$J$3,"б/р"))))))))</f>
        <v>1р</v>
      </c>
      <c r="K13" s="39">
        <v>11</v>
      </c>
      <c r="L13" s="26" t="str">
        <f>IF(B13=0," ",VLOOKUP($B13,[1]Женщины!$B$1:$H$65536,7,FALSE))</f>
        <v>Маринина Н.Н.</v>
      </c>
    </row>
    <row r="14" spans="1:12" x14ac:dyDescent="0.25">
      <c r="A14" s="30">
        <v>4</v>
      </c>
      <c r="B14" s="32">
        <v>197</v>
      </c>
      <c r="C14" s="26" t="str">
        <f>IF(B14=0," ",VLOOKUP(B14,[1]Женщины!B$1:H$65536,2,FALSE))</f>
        <v>Зотова Екатерина</v>
      </c>
      <c r="D14" s="27" t="str">
        <f>IF(B14=0," ",VLOOKUP($B14,[1]Женщины!$B$1:$H$65536,3,FALSE))</f>
        <v>11.10.1997</v>
      </c>
      <c r="E14" s="25" t="str">
        <f>IF(B14=0," ",IF(VLOOKUP($B14,[1]Женщины!$B$1:$H$65536,4,FALSE)=0," ",VLOOKUP($B14,[1]Женщины!$B$1:$H$65536,4,FALSE)))</f>
        <v>1р</v>
      </c>
      <c r="F14" s="26" t="str">
        <f>IF(B14=0," ",VLOOKUP($B14,[1]Женщины!$B$1:$H$65536,5,FALSE))</f>
        <v>Владимирская</v>
      </c>
      <c r="G14" s="26" t="str">
        <f>IF(B14=0," ",VLOOKUP($B14,[1]Женщины!$B$1:$H$65536,6,FALSE))</f>
        <v xml:space="preserve">Владимир, ВлГУ </v>
      </c>
      <c r="H14" s="28"/>
      <c r="I14" s="101">
        <v>7.1723379629629628E-3</v>
      </c>
      <c r="J14" s="30" t="str">
        <f>IF(I14=0," ",IF(I14&lt;=[1]Разряды!$D$35,[1]Разряды!$D$3,IF(I14&lt;=[1]Разряды!$E$35,[1]Разряды!$E$3,IF(I14&lt;=[1]Разряды!$F$35,[1]Разряды!$F$3,IF(I14&lt;=[1]Разряды!$G$35,[1]Разряды!$G$3,IF(I14&lt;=[1]Разряды!$H$35,[1]Разряды!$H$3,IF(I14&lt;=[1]Разряды!$I$35,[1]Разряды!$I$3,IF(I14&lt;=[1]Разряды!$J$35,[1]Разряды!$J$3,"б/р"))))))))</f>
        <v>1р</v>
      </c>
      <c r="K14" s="39">
        <v>10</v>
      </c>
      <c r="L14" s="26" t="str">
        <f>IF(B14=0," ",VLOOKUP($B14,[1]Женщины!$B$1:$H$65536,7,FALSE))</f>
        <v>Плотников П.Н.</v>
      </c>
    </row>
    <row r="15" spans="1:12" x14ac:dyDescent="0.25">
      <c r="A15" s="86">
        <v>5</v>
      </c>
      <c r="B15" s="283">
        <v>327</v>
      </c>
      <c r="C15" s="26" t="str">
        <f>IF(B15=0," ",VLOOKUP(B15,[1]Женщины!B$1:H$65536,2,FALSE))</f>
        <v>Ванеева Ася</v>
      </c>
      <c r="D15" s="27" t="str">
        <f>IF(B15=0," ",VLOOKUP($B15,[1]Женщины!$B$1:$H$65536,3,FALSE))</f>
        <v>01.12.1998</v>
      </c>
      <c r="E15" s="25" t="str">
        <f>IF(B15=0," ",IF(VLOOKUP($B15,[1]Женщины!$B$1:$H$65536,4,FALSE)=0," ",VLOOKUP($B15,[1]Женщины!$B$1:$H$65536,4,FALSE)))</f>
        <v>2р</v>
      </c>
      <c r="F15" s="26" t="str">
        <f>IF(B15=0," ",VLOOKUP($B15,[1]Женщины!$B$1:$H$65536,5,FALSE))</f>
        <v>Республика Чувашии</v>
      </c>
      <c r="G15" s="26" t="str">
        <f>IF(B15=0," ",VLOOKUP($B15,[1]Женщины!$B$1:$H$65536,6,FALSE))</f>
        <v xml:space="preserve">Чебоксары, ЧГПУ им. И.Я. Яковлева </v>
      </c>
      <c r="H15" s="28"/>
      <c r="I15" s="101">
        <v>7.2793981481481486E-3</v>
      </c>
      <c r="J15" s="30" t="str">
        <f>IF(I15=0," ",IF(I15&lt;=[1]Разряды!$D$35,[1]Разряды!$D$3,IF(I15&lt;=[1]Разряды!$E$35,[1]Разряды!$E$3,IF(I15&lt;=[1]Разряды!$F$35,[1]Разряды!$F$3,IF(I15&lt;=[1]Разряды!$G$35,[1]Разряды!$G$3,IF(I15&lt;=[1]Разряды!$H$35,[1]Разряды!$H$3,IF(I15&lt;=[1]Разряды!$I$35,[1]Разряды!$I$3,IF(I15&lt;=[1]Разряды!$J$35,[1]Разряды!$J$3,"б/р"))))))))</f>
        <v>1р</v>
      </c>
      <c r="K15" s="39">
        <v>9</v>
      </c>
      <c r="L15" s="26" t="str">
        <f>IF(B15=0," ",VLOOKUP($B15,[1]Женщины!$B$1:$H$65536,7,FALSE))</f>
        <v>Архипова Г.И.</v>
      </c>
    </row>
    <row r="16" spans="1:12" x14ac:dyDescent="0.25">
      <c r="A16" s="30">
        <v>6</v>
      </c>
      <c r="B16" s="283">
        <v>72</v>
      </c>
      <c r="C16" s="26" t="str">
        <f>IF(B16=0," ",VLOOKUP(B16,[1]Женщины!B$1:H$65536,2,FALSE))</f>
        <v>Атласова Татьяна</v>
      </c>
      <c r="D16" s="27" t="str">
        <f>IF(B16=0," ",VLOOKUP($B16,[1]Женщины!$B$1:$H$65536,3,FALSE))</f>
        <v>27.03.1996</v>
      </c>
      <c r="E16" s="25" t="str">
        <f>IF(B16=0," ",IF(VLOOKUP($B16,[1]Женщины!$B$1:$H$65536,4,FALSE)=0," ",VLOOKUP($B16,[1]Женщины!$B$1:$H$65536,4,FALSE)))</f>
        <v>1р</v>
      </c>
      <c r="F16" s="26" t="str">
        <f>IF(B16=0," ",VLOOKUP($B16,[1]Женщины!$B$1:$H$65536,5,FALSE))</f>
        <v>Республика Мордовия</v>
      </c>
      <c r="G16" s="168" t="str">
        <f>IF(B16=0," ",VLOOKUP($B16,[1]Женщины!$B$1:$H$65536,6,FALSE))</f>
        <v>Саранск, ФГБОУ ВПО "МГУ им. Н.П. Огарева"</v>
      </c>
      <c r="H16" s="28"/>
      <c r="I16" s="101">
        <v>7.3267361111111103E-3</v>
      </c>
      <c r="J16" s="30" t="str">
        <f>IF(I16=0," ",IF(I16&lt;=[1]Разряды!$D$35,[1]Разряды!$D$3,IF(I16&lt;=[1]Разряды!$E$35,[1]Разряды!$E$3,IF(I16&lt;=[1]Разряды!$F$35,[1]Разряды!$F$3,IF(I16&lt;=[1]Разряды!$G$35,[1]Разряды!$G$3,IF(I16&lt;=[1]Разряды!$H$35,[1]Разряды!$H$3,IF(I16&lt;=[1]Разряды!$I$35,[1]Разряды!$I$3,IF(I16&lt;=[1]Разряды!$J$35,[1]Разряды!$J$3,"б/р"))))))))</f>
        <v>1р</v>
      </c>
      <c r="K16" s="39">
        <v>8</v>
      </c>
      <c r="L16" s="26" t="str">
        <f>IF(B16=0," ",VLOOKUP($B16,[1]Женщины!$B$1:$H$65536,7,FALSE))</f>
        <v>Аранов С.М.</v>
      </c>
    </row>
    <row r="17" spans="1:12" x14ac:dyDescent="0.25">
      <c r="A17" s="86">
        <v>7</v>
      </c>
      <c r="B17" s="283">
        <v>24</v>
      </c>
      <c r="C17" s="26" t="str">
        <f>IF(B17=0," ",VLOOKUP(B17,[1]Женщины!B$1:H$65536,2,FALSE))</f>
        <v>Мячикова Виктория</v>
      </c>
      <c r="D17" s="27" t="str">
        <f>IF(B17=0," ",VLOOKUP($B17,[1]Женщины!$B$1:$H$65536,3,FALSE))</f>
        <v>02.10.1995</v>
      </c>
      <c r="E17" s="25" t="str">
        <f>IF(B17=0," ",IF(VLOOKUP($B17,[1]Женщины!$B$1:$H$65536,4,FALSE)=0," ",VLOOKUP($B17,[1]Женщины!$B$1:$H$65536,4,FALSE)))</f>
        <v>1р</v>
      </c>
      <c r="F17" s="26" t="str">
        <f>IF(B17=0," ",VLOOKUP($B17,[1]Женщины!$B$1:$H$65536,5,FALSE))</f>
        <v>Приморский край</v>
      </c>
      <c r="G17" s="26" t="str">
        <f>IF(B17=0," ",VLOOKUP($B17,[1]Женщины!$B$1:$H$65536,6,FALSE))</f>
        <v>Владивосток, ДВФУ</v>
      </c>
      <c r="H17" s="28"/>
      <c r="I17" s="101">
        <v>7.4100694444444448E-3</v>
      </c>
      <c r="J17" s="30" t="str">
        <f>IF(I17=0," ",IF(I17&lt;=[1]Разряды!$D$35,[1]Разряды!$D$3,IF(I17&lt;=[1]Разряды!$E$35,[1]Разряды!$E$3,IF(I17&lt;=[1]Разряды!$F$35,[1]Разряды!$F$3,IF(I17&lt;=[1]Разряды!$G$35,[1]Разряды!$G$3,IF(I17&lt;=[1]Разряды!$H$35,[1]Разряды!$H$3,IF(I17&lt;=[1]Разряды!$I$35,[1]Разряды!$I$3,IF(I17&lt;=[1]Разряды!$J$35,[1]Разряды!$J$3,"б/р"))))))))</f>
        <v>1р</v>
      </c>
      <c r="K17" s="39">
        <v>7</v>
      </c>
      <c r="L17" s="26" t="str">
        <f>IF(B17=0," ",VLOOKUP($B17,[1]Женщины!$B$1:$H$65536,7,FALSE))</f>
        <v>Кузина Т.Н.</v>
      </c>
    </row>
    <row r="18" spans="1:12" x14ac:dyDescent="0.25">
      <c r="A18" s="30">
        <v>8</v>
      </c>
      <c r="B18" s="78">
        <v>99</v>
      </c>
      <c r="C18" s="26" t="str">
        <f>IF(B18=0," ",VLOOKUP(B18,[1]Женщины!B$1:H$65536,2,FALSE))</f>
        <v>Хренкова Ирина</v>
      </c>
      <c r="D18" s="27" t="str">
        <f>IF(B18=0," ",VLOOKUP($B18,[1]Женщины!$B$1:$H$65536,3,FALSE))</f>
        <v>24.08.1994</v>
      </c>
      <c r="E18" s="25" t="str">
        <f>IF(B18=0," ",IF(VLOOKUP($B18,[1]Женщины!$B$1:$H$65536,4,FALSE)=0," ",VLOOKUP($B18,[1]Женщины!$B$1:$H$65536,4,FALSE)))</f>
        <v>КМС</v>
      </c>
      <c r="F18" s="26" t="str">
        <f>IF(B18=0," ",VLOOKUP($B18,[1]Женщины!$B$1:$H$65536,5,FALSE))</f>
        <v>Московская</v>
      </c>
      <c r="G18" s="26" t="str">
        <f>IF(B18=0," ",VLOOKUP($B18,[1]Женщины!$B$1:$H$65536,6,FALSE))</f>
        <v>Малаховка, МГАФК</v>
      </c>
      <c r="H18" s="28"/>
      <c r="I18" s="85">
        <v>7.4622685185185183E-3</v>
      </c>
      <c r="J18" s="30" t="str">
        <f>IF(I18=0," ",IF(I18&lt;=[1]Разряды!$D$35,[1]Разряды!$D$3,IF(I18&lt;=[1]Разряды!$E$35,[1]Разряды!$E$3,IF(I18&lt;=[1]Разряды!$F$35,[1]Разряды!$F$3,IF(I18&lt;=[1]Разряды!$G$35,[1]Разряды!$G$3,IF(I18&lt;=[1]Разряды!$H$35,[1]Разряды!$H$3,IF(I18&lt;=[1]Разряды!$I$35,[1]Разряды!$I$3,IF(I18&lt;=[1]Разряды!$J$35,[1]Разряды!$J$3,"б/р"))))))))</f>
        <v>2р</v>
      </c>
      <c r="K18" s="39">
        <v>6</v>
      </c>
      <c r="L18" s="26" t="str">
        <f>IF(B18=0," ",VLOOKUP($B18,[1]Женщины!$B$1:$H$65536,7,FALSE))</f>
        <v>Белоусов А.О., Емельнов Д.Н.</v>
      </c>
    </row>
    <row r="19" spans="1:12" x14ac:dyDescent="0.25">
      <c r="A19" s="86">
        <v>9</v>
      </c>
      <c r="B19" s="283">
        <v>300</v>
      </c>
      <c r="C19" s="26" t="str">
        <f>IF(B19=0," ",VLOOKUP(B19,[1]Женщины!B$1:H$65536,2,FALSE))</f>
        <v>Леонова Ирина</v>
      </c>
      <c r="D19" s="27" t="str">
        <f>IF(B19=0," ",VLOOKUP($B19,[1]Женщины!$B$1:$H$65536,3,FALSE))</f>
        <v>07.05.1996</v>
      </c>
      <c r="E19" s="25" t="str">
        <f>IF(B19=0," ",IF(VLOOKUP($B19,[1]Женщины!$B$1:$H$65536,4,FALSE)=0," ",VLOOKUP($B19,[1]Женщины!$B$1:$H$65536,4,FALSE)))</f>
        <v>1р</v>
      </c>
      <c r="F19" s="26" t="str">
        <f>IF(B19=0," ",VLOOKUP($B19,[1]Женщины!$B$1:$H$65536,5,FALSE))</f>
        <v>Тульская</v>
      </c>
      <c r="G19" s="26" t="str">
        <f>IF(B19=0," ",VLOOKUP($B19,[1]Женщины!$B$1:$H$65536,6,FALSE))</f>
        <v xml:space="preserve">Тула, ТулГУ  </v>
      </c>
      <c r="H19" s="28"/>
      <c r="I19" s="101">
        <v>7.4846064814814818E-3</v>
      </c>
      <c r="J19" s="30" t="str">
        <f>IF(I19=0," ",IF(I19&lt;=[1]Разряды!$D$35,[1]Разряды!$D$3,IF(I19&lt;=[1]Разряды!$E$35,[1]Разряды!$E$3,IF(I19&lt;=[1]Разряды!$F$35,[1]Разряды!$F$3,IF(I19&lt;=[1]Разряды!$G$35,[1]Разряды!$G$3,IF(I19&lt;=[1]Разряды!$H$35,[1]Разряды!$H$3,IF(I19&lt;=[1]Разряды!$I$35,[1]Разряды!$I$3,IF(I19&lt;=[1]Разряды!$J$35,[1]Разряды!$J$3,"б/р"))))))))</f>
        <v>2р</v>
      </c>
      <c r="K19" s="39">
        <v>5</v>
      </c>
      <c r="L19" s="26" t="str">
        <f>IF(B19=0," ",VLOOKUP($B19,[1]Женщины!$B$1:$H$65536,7,FALSE))</f>
        <v>Анисимова В.Н.</v>
      </c>
    </row>
    <row r="20" spans="1:12" x14ac:dyDescent="0.25">
      <c r="A20" s="30">
        <v>10</v>
      </c>
      <c r="B20" s="283">
        <v>78</v>
      </c>
      <c r="C20" s="26" t="str">
        <f>IF(B20=0," ",VLOOKUP(B20,[1]Женщины!B$1:H$65536,2,FALSE))</f>
        <v>Смирнова Оксана</v>
      </c>
      <c r="D20" s="27" t="str">
        <f>IF(B20=0," ",VLOOKUP($B20,[1]Женщины!$B$1:$H$65536,3,FALSE))</f>
        <v>13.12.1994</v>
      </c>
      <c r="E20" s="25" t="str">
        <f>IF(B20=0," ",IF(VLOOKUP($B20,[1]Женщины!$B$1:$H$65536,4,FALSE)=0," ",VLOOKUP($B20,[1]Женщины!$B$1:$H$65536,4,FALSE)))</f>
        <v>1р</v>
      </c>
      <c r="F20" s="26" t="str">
        <f>IF(B20=0," ",VLOOKUP($B20,[1]Женщины!$B$1:$H$65536,5,FALSE))</f>
        <v>Костромская</v>
      </c>
      <c r="G20" s="26" t="str">
        <f>IF(B20=0," ",VLOOKUP($B20,[1]Женщины!$B$1:$H$65536,6,FALSE))</f>
        <v>Кострома, КГУ</v>
      </c>
      <c r="H20" s="28"/>
      <c r="I20" s="101">
        <v>7.5835648148148147E-3</v>
      </c>
      <c r="J20" s="30" t="str">
        <f>IF(I20=0," ",IF(I20&lt;=[1]Разряды!$D$35,[1]Разряды!$D$3,IF(I20&lt;=[1]Разряды!$E$35,[1]Разряды!$E$3,IF(I20&lt;=[1]Разряды!$F$35,[1]Разряды!$F$3,IF(I20&lt;=[1]Разряды!$G$35,[1]Разряды!$G$3,IF(I20&lt;=[1]Разряды!$H$35,[1]Разряды!$H$3,IF(I20&lt;=[1]Разряды!$I$35,[1]Разряды!$I$3,IF(I20&lt;=[1]Разряды!$J$35,[1]Разряды!$J$3,"б/р"))))))))</f>
        <v>2р</v>
      </c>
      <c r="K20" s="39">
        <v>4</v>
      </c>
      <c r="L20" s="26" t="str">
        <f>IF(B20=0," ",VLOOKUP($B20,[1]Женщины!$B$1:$H$65536,7,FALSE))</f>
        <v>Павлов Е.А.</v>
      </c>
    </row>
    <row r="21" spans="1:12" x14ac:dyDescent="0.25">
      <c r="A21" s="86">
        <v>11</v>
      </c>
      <c r="B21" s="283">
        <v>242</v>
      </c>
      <c r="C21" s="26" t="str">
        <f>IF(B21=0," ",VLOOKUP(B21,[1]Женщины!B$1:H$65536,2,FALSE))</f>
        <v>Гусева Мария</v>
      </c>
      <c r="D21" s="27" t="str">
        <f>IF(B21=0," ",VLOOKUP($B21,[1]Женщины!$B$1:$H$65536,3,FALSE))</f>
        <v>19.03.1998</v>
      </c>
      <c r="E21" s="25" t="str">
        <f>IF(B21=0," ",IF(VLOOKUP($B21,[1]Женщины!$B$1:$H$65536,4,FALSE)=0," ",VLOOKUP($B21,[1]Женщины!$B$1:$H$65536,4,FALSE)))</f>
        <v>2р</v>
      </c>
      <c r="F21" s="26" t="str">
        <f>IF(B21=0," ",VLOOKUP($B21,[1]Женщины!$B$1:$H$65536,5,FALSE))</f>
        <v xml:space="preserve">Архангельская </v>
      </c>
      <c r="G21" s="79" t="str">
        <f>IF(B21=0," ",VLOOKUP($B21,[1]Женщины!$B$1:$H$65536,6,FALSE))</f>
        <v xml:space="preserve">Архангельск, САФУ им. М.В. Ломоносова  </v>
      </c>
      <c r="H21" s="28"/>
      <c r="I21" s="101">
        <v>7.6815972222222225E-3</v>
      </c>
      <c r="J21" s="30" t="str">
        <f>IF(I21=0," ",IF(I21&lt;=[1]Разряды!$D$35,[1]Разряды!$D$3,IF(I21&lt;=[1]Разряды!$E$35,[1]Разряды!$E$3,IF(I21&lt;=[1]Разряды!$F$35,[1]Разряды!$F$3,IF(I21&lt;=[1]Разряды!$G$35,[1]Разряды!$G$3,IF(I21&lt;=[1]Разряды!$H$35,[1]Разряды!$H$3,IF(I21&lt;=[1]Разряды!$I$35,[1]Разряды!$I$3,IF(I21&lt;=[1]Разряды!$J$35,[1]Разряды!$J$3,"б/р"))))))))</f>
        <v>2р</v>
      </c>
      <c r="K21" s="39">
        <v>3</v>
      </c>
      <c r="L21" s="26" t="str">
        <f>IF(B21=0," ",VLOOKUP($B21,[1]Женщины!$B$1:$H$65536,7,FALSE))</f>
        <v>Мингалева А.Г.</v>
      </c>
    </row>
    <row r="22" spans="1:12" x14ac:dyDescent="0.25">
      <c r="A22" s="30">
        <v>12</v>
      </c>
      <c r="B22" s="283">
        <v>22</v>
      </c>
      <c r="C22" s="26" t="str">
        <f>IF(B22=0," ",VLOOKUP(B22,[1]Женщины!B$1:H$65536,2,FALSE))</f>
        <v>Степкова Дарья</v>
      </c>
      <c r="D22" s="27" t="str">
        <f>IF(B22=0," ",VLOOKUP($B22,[1]Женщины!$B$1:$H$65536,3,FALSE))</f>
        <v>12.04.1998</v>
      </c>
      <c r="E22" s="25" t="str">
        <f>IF(B22=0," ",IF(VLOOKUP($B22,[1]Женщины!$B$1:$H$65536,4,FALSE)=0," ",VLOOKUP($B22,[1]Женщины!$B$1:$H$65536,4,FALSE)))</f>
        <v>1р</v>
      </c>
      <c r="F22" s="26" t="str">
        <f>IF(B22=0," ",VLOOKUP($B22,[1]Женщины!$B$1:$H$65536,5,FALSE))</f>
        <v>Приморский край</v>
      </c>
      <c r="G22" s="26" t="str">
        <f>IF(B22=0," ",VLOOKUP($B22,[1]Женщины!$B$1:$H$65536,6,FALSE))</f>
        <v>Владивосток, ДВФУ</v>
      </c>
      <c r="H22" s="28"/>
      <c r="I22" s="101">
        <v>7.6976851851851859E-3</v>
      </c>
      <c r="J22" s="30" t="str">
        <f>IF(I22=0," ",IF(I22&lt;=[1]Разряды!$D$35,[1]Разряды!$D$3,IF(I22&lt;=[1]Разряды!$E$35,[1]Разряды!$E$3,IF(I22&lt;=[1]Разряды!$F$35,[1]Разряды!$F$3,IF(I22&lt;=[1]Разряды!$G$35,[1]Разряды!$G$3,IF(I22&lt;=[1]Разряды!$H$35,[1]Разряды!$H$3,IF(I22&lt;=[1]Разряды!$I$35,[1]Разряды!$I$3,IF(I22&lt;=[1]Разряды!$J$35,[1]Разряды!$J$3,"б/р"))))))))</f>
        <v>2р</v>
      </c>
      <c r="K22" s="39">
        <v>2</v>
      </c>
      <c r="L22" s="26" t="str">
        <f>IF(B22=0," ",VLOOKUP($B22,[1]Женщины!$B$1:$H$65536,7,FALSE))</f>
        <v>Кузина Т.Н.</v>
      </c>
    </row>
    <row r="23" spans="1:12" x14ac:dyDescent="0.25">
      <c r="A23" s="86">
        <v>13</v>
      </c>
      <c r="B23" s="283">
        <v>77</v>
      </c>
      <c r="C23" s="26" t="str">
        <f>IF(B23=0," ",VLOOKUP(B23,[1]Женщины!B$1:H$65536,2,FALSE))</f>
        <v>Шишкова Любовь</v>
      </c>
      <c r="D23" s="27" t="str">
        <f>IF(B23=0," ",VLOOKUP($B23,[1]Женщины!$B$1:$H$65536,3,FALSE))</f>
        <v>12.03.1996</v>
      </c>
      <c r="E23" s="25" t="str">
        <f>IF(B23=0," ",IF(VLOOKUP($B23,[1]Женщины!$B$1:$H$65536,4,FALSE)=0," ",VLOOKUP($B23,[1]Женщины!$B$1:$H$65536,4,FALSE)))</f>
        <v>2р</v>
      </c>
      <c r="F23" s="26" t="str">
        <f>IF(B23=0," ",VLOOKUP($B23,[1]Женщины!$B$1:$H$65536,5,FALSE))</f>
        <v>Костромская</v>
      </c>
      <c r="G23" s="26" t="str">
        <f>IF(B23=0," ",VLOOKUP($B23,[1]Женщины!$B$1:$H$65536,6,FALSE))</f>
        <v>Кострома, КГУ</v>
      </c>
      <c r="H23" s="28"/>
      <c r="I23" s="101">
        <v>7.7413194444444456E-3</v>
      </c>
      <c r="J23" s="30" t="str">
        <f>IF(I23=0," ",IF(I23&lt;=[1]Разряды!$D$35,[1]Разряды!$D$3,IF(I23&lt;=[1]Разряды!$E$35,[1]Разряды!$E$3,IF(I23&lt;=[1]Разряды!$F$35,[1]Разряды!$F$3,IF(I23&lt;=[1]Разряды!$G$35,[1]Разряды!$G$3,IF(I23&lt;=[1]Разряды!$H$35,[1]Разряды!$H$3,IF(I23&lt;=[1]Разряды!$I$35,[1]Разряды!$I$3,IF(I23&lt;=[1]Разряды!$J$35,[1]Разряды!$J$3,"б/р"))))))))</f>
        <v>2р</v>
      </c>
      <c r="K23" s="39">
        <v>1</v>
      </c>
      <c r="L23" s="26" t="str">
        <f>IF(B23=0," ",VLOOKUP($B23,[1]Женщины!$B$1:$H$65536,7,FALSE))</f>
        <v>Павлов Е.А.</v>
      </c>
    </row>
    <row r="24" spans="1:12" x14ac:dyDescent="0.25">
      <c r="A24" s="30">
        <v>14</v>
      </c>
      <c r="B24" s="283">
        <v>274</v>
      </c>
      <c r="C24" s="26" t="str">
        <f>IF(B24=0," ",VLOOKUP(B24,[1]Женщины!B$1:H$65536,2,FALSE))</f>
        <v>Волкова Арина</v>
      </c>
      <c r="D24" s="27" t="str">
        <f>IF(B24=0," ",VLOOKUP($B24,[1]Женщины!$B$1:$H$65536,3,FALSE))</f>
        <v>15.07.1997</v>
      </c>
      <c r="E24" s="25" t="str">
        <f>IF(B24=0," ",IF(VLOOKUP($B24,[1]Женщины!$B$1:$H$65536,4,FALSE)=0," ",VLOOKUP($B24,[1]Женщины!$B$1:$H$65536,4,FALSE)))</f>
        <v>2р</v>
      </c>
      <c r="F24" s="26" t="str">
        <f>IF(B24=0," ",VLOOKUP($B24,[1]Женщины!$B$1:$H$65536,5,FALSE))</f>
        <v>Ивановская</v>
      </c>
      <c r="G24" s="26" t="str">
        <f>IF(B24=0," ",VLOOKUP($B24,[1]Женщины!$B$1:$H$65536,6,FALSE))</f>
        <v xml:space="preserve">Иваново, ИГХТУ </v>
      </c>
      <c r="H24" s="28"/>
      <c r="I24" s="101">
        <v>7.9017361111111111E-3</v>
      </c>
      <c r="J24" s="30" t="str">
        <f>IF(I24=0," ",IF(I24&lt;=[1]Разряды!$D$35,[1]Разряды!$D$3,IF(I24&lt;=[1]Разряды!$E$35,[1]Разряды!$E$3,IF(I24&lt;=[1]Разряды!$F$35,[1]Разряды!$F$3,IF(I24&lt;=[1]Разряды!$G$35,[1]Разряды!$G$3,IF(I24&lt;=[1]Разряды!$H$35,[1]Разряды!$H$3,IF(I24&lt;=[1]Разряды!$I$35,[1]Разряды!$I$3,IF(I24&lt;=[1]Разряды!$J$35,[1]Разряды!$J$3,"б/р"))))))))</f>
        <v>2р</v>
      </c>
      <c r="K24" s="39">
        <v>1</v>
      </c>
      <c r="L24" s="26" t="str">
        <f>IF(B24=0," ",VLOOKUP($B24,[1]Женщины!$B$1:$H$65536,7,FALSE))</f>
        <v>Ильичева О.А.</v>
      </c>
    </row>
    <row r="25" spans="1:12" x14ac:dyDescent="0.25">
      <c r="A25" s="86"/>
      <c r="B25" s="78">
        <v>34</v>
      </c>
      <c r="C25" s="26" t="str">
        <f>IF(B25=0," ",VLOOKUP(B25,[1]Женщины!B$1:H$65536,2,FALSE))</f>
        <v>Рахматулина Кристина</v>
      </c>
      <c r="D25" s="27" t="str">
        <f>IF(B25=0," ",VLOOKUP($B25,[1]Женщины!$B$1:$H$65536,3,FALSE))</f>
        <v>04.01.1997</v>
      </c>
      <c r="E25" s="25" t="str">
        <f>IF(B25=0," ",IF(VLOOKUP($B25,[1]Женщины!$B$1:$H$65536,4,FALSE)=0," ",VLOOKUP($B25,[1]Женщины!$B$1:$H$65536,4,FALSE)))</f>
        <v>КМС</v>
      </c>
      <c r="F25" s="26" t="str">
        <f>IF(B25=0," ",VLOOKUP($B25,[1]Женщины!$B$1:$H$65536,5,FALSE))</f>
        <v>Приморский край</v>
      </c>
      <c r="G25" s="26" t="str">
        <f>IF(B25=0," ",VLOOKUP($B25,[1]Женщины!$B$1:$H$65536,6,FALSE))</f>
        <v>Владивосток, ДВФУ</v>
      </c>
      <c r="H25" s="28"/>
      <c r="I25" s="290" t="s">
        <v>102</v>
      </c>
      <c r="J25" s="30"/>
      <c r="K25" s="39">
        <v>0</v>
      </c>
      <c r="L25" s="42" t="str">
        <f>IF(B25=0," ",VLOOKUP($B25,[1]Женщины!$B$1:$H$65536,7,FALSE))</f>
        <v>Зорин Д.С.</v>
      </c>
    </row>
    <row r="26" spans="1:12" ht="15.75" thickBot="1" x14ac:dyDescent="0.3">
      <c r="A26" s="50"/>
      <c r="B26" s="51"/>
      <c r="C26" s="52" t="str">
        <f>IF(B26=0," ",VLOOKUP(B26,[1]Женщины!B$1:H$65536,2,FALSE))</f>
        <v xml:space="preserve"> </v>
      </c>
      <c r="D26" s="89" t="str">
        <f>IF(B26=0," ",VLOOKUP($B26,[1]Женщины!$B$1:$H$65536,3,FALSE))</f>
        <v xml:space="preserve"> </v>
      </c>
      <c r="E26" s="54" t="str">
        <f>IF(B26=0," ",IF(VLOOKUP($B26,[1]Женщины!$B$1:$H$65536,4,FALSE)=0," ",VLOOKUP($B26,[1]Женщины!$B$1:$H$65536,4,FALSE)))</f>
        <v xml:space="preserve"> </v>
      </c>
      <c r="F26" s="52" t="str">
        <f>IF(B26=0," ",VLOOKUP($B26,[1]Женщины!$B$1:$H$65536,5,FALSE))</f>
        <v xml:space="preserve"> </v>
      </c>
      <c r="G26" s="52" t="str">
        <f>IF(B26=0," ",VLOOKUP($B26,[1]Женщины!$B$1:$H$65536,6,FALSE))</f>
        <v xml:space="preserve"> </v>
      </c>
      <c r="H26" s="90"/>
      <c r="I26" s="91"/>
      <c r="J26" s="57" t="str">
        <f>IF(I26=0," ",IF(I26&lt;=[1]Разряды!$D$35,[1]Разряды!$D$3,IF(I26&lt;=[1]Разряды!$E$35,[1]Разряды!$E$3,IF(I26&lt;=[1]Разряды!$F$35,[1]Разряды!$F$3,IF(I26&lt;=[1]Разряды!$G$35,[1]Разряды!$G$3,IF(I26&lt;=[1]Разряды!$H$35,[1]Разряды!$H$3,IF(I26&lt;=[1]Разряды!$I$35,[1]Разряды!$I$3,IF(I26&lt;=[1]Разряды!$J$35,[1]Разряды!$J$3,"б/р"))))))))</f>
        <v xml:space="preserve"> </v>
      </c>
      <c r="K26" s="57"/>
      <c r="L26" s="52" t="str">
        <f>IF(B26=0," ",VLOOKUP($B26,[1]Женщины!$B$1:$H$65536,7,FALSE))</f>
        <v xml:space="preserve"> </v>
      </c>
    </row>
    <row r="27" spans="1:12" ht="15.75" thickTop="1" x14ac:dyDescent="0.25">
      <c r="H27"/>
      <c r="I27"/>
    </row>
    <row r="28" spans="1:12" x14ac:dyDescent="0.25">
      <c r="H28"/>
      <c r="I28"/>
    </row>
    <row r="29" spans="1:12" x14ac:dyDescent="0.25">
      <c r="H29"/>
      <c r="I29"/>
    </row>
    <row r="30" spans="1:12" ht="15.75" x14ac:dyDescent="0.25">
      <c r="A30" s="203"/>
      <c r="B30" s="154" t="s">
        <v>62</v>
      </c>
      <c r="D30" s="67"/>
      <c r="E30" s="67"/>
      <c r="F30" s="59" t="s">
        <v>60</v>
      </c>
      <c r="G30" s="69"/>
      <c r="H30" s="74"/>
      <c r="I30" s="63"/>
      <c r="J30" s="64"/>
      <c r="K30" s="61"/>
      <c r="L30" s="59"/>
    </row>
    <row r="31" spans="1:12" ht="15.75" x14ac:dyDescent="0.25">
      <c r="A31" s="203"/>
      <c r="D31" s="67"/>
      <c r="E31" s="67"/>
      <c r="F31" s="68"/>
      <c r="G31" s="69"/>
      <c r="H31" s="74"/>
      <c r="I31" s="63"/>
      <c r="J31" s="64"/>
      <c r="K31" s="61"/>
      <c r="L31" s="59"/>
    </row>
    <row r="32" spans="1:12" ht="15.75" x14ac:dyDescent="0.25">
      <c r="A32" s="203"/>
      <c r="D32" s="67"/>
      <c r="E32" s="67"/>
      <c r="F32" s="68"/>
      <c r="G32" s="69"/>
      <c r="H32" s="74"/>
      <c r="I32" s="63"/>
      <c r="J32" s="64"/>
      <c r="K32" s="61"/>
      <c r="L32" s="59"/>
    </row>
    <row r="33" spans="1:12" ht="15.75" x14ac:dyDescent="0.25">
      <c r="A33" s="203"/>
      <c r="B33" s="154" t="s">
        <v>63</v>
      </c>
      <c r="D33" s="67"/>
      <c r="E33" s="67"/>
      <c r="F33" s="59" t="s">
        <v>74</v>
      </c>
      <c r="G33" s="69"/>
      <c r="H33" s="74"/>
      <c r="I33" s="63"/>
      <c r="J33" s="64"/>
      <c r="K33" s="61"/>
      <c r="L33" s="59"/>
    </row>
    <row r="34" spans="1:12" x14ac:dyDescent="0.25">
      <c r="A34" s="203"/>
      <c r="B34" s="58"/>
      <c r="C34" s="59"/>
      <c r="D34" s="73"/>
      <c r="E34" s="61"/>
      <c r="F34" s="59"/>
      <c r="G34" s="59"/>
      <c r="H34" s="74"/>
      <c r="I34" s="63"/>
      <c r="J34" s="64"/>
      <c r="K34" s="61"/>
      <c r="L34" s="59"/>
    </row>
    <row r="35" spans="1:12" x14ac:dyDescent="0.25">
      <c r="H35"/>
      <c r="I35"/>
    </row>
    <row r="36" spans="1:12" x14ac:dyDescent="0.25">
      <c r="H36"/>
      <c r="I36"/>
    </row>
    <row r="37" spans="1:12" x14ac:dyDescent="0.25">
      <c r="H37"/>
      <c r="I37"/>
    </row>
    <row r="38" spans="1:12" x14ac:dyDescent="0.25">
      <c r="H38"/>
      <c r="I38"/>
    </row>
    <row r="39" spans="1:12" x14ac:dyDescent="0.25">
      <c r="H39"/>
      <c r="I39"/>
    </row>
    <row r="40" spans="1:12" x14ac:dyDescent="0.25">
      <c r="H40"/>
      <c r="I40"/>
    </row>
    <row r="41" spans="1:12" x14ac:dyDescent="0.25">
      <c r="H41"/>
      <c r="I41"/>
    </row>
    <row r="42" spans="1:12" x14ac:dyDescent="0.25">
      <c r="H42"/>
      <c r="I42"/>
    </row>
    <row r="43" spans="1:12" x14ac:dyDescent="0.25">
      <c r="H43"/>
      <c r="I43"/>
    </row>
    <row r="44" spans="1:12" x14ac:dyDescent="0.25">
      <c r="H44"/>
      <c r="I44"/>
    </row>
    <row r="45" spans="1:12" x14ac:dyDescent="0.25">
      <c r="H45"/>
      <c r="I45"/>
    </row>
    <row r="46" spans="1:12" x14ac:dyDescent="0.25">
      <c r="H46"/>
      <c r="I46"/>
    </row>
    <row r="47" spans="1:12" x14ac:dyDescent="0.25">
      <c r="H47"/>
      <c r="I47"/>
    </row>
    <row r="48" spans="1:12" x14ac:dyDescent="0.25">
      <c r="H48"/>
      <c r="I48"/>
    </row>
    <row r="49" spans="8:9" x14ac:dyDescent="0.25">
      <c r="H49"/>
      <c r="I49"/>
    </row>
    <row r="50" spans="8:9" x14ac:dyDescent="0.25">
      <c r="H50"/>
      <c r="I50"/>
    </row>
    <row r="51" spans="8:9" x14ac:dyDescent="0.25">
      <c r="H51"/>
      <c r="I51"/>
    </row>
  </sheetData>
  <mergeCells count="16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  <mergeCell ref="H10:I1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selection activeCell="A49" sqref="A49:XFD71"/>
    </sheetView>
  </sheetViews>
  <sheetFormatPr defaultRowHeight="15" x14ac:dyDescent="0.25"/>
  <cols>
    <col min="1" max="1" width="3.85546875" customWidth="1"/>
    <col min="2" max="2" width="6.7109375" customWidth="1"/>
    <col min="3" max="3" width="21.5703125" customWidth="1"/>
    <col min="4" max="4" width="11.140625" customWidth="1"/>
    <col min="5" max="5" width="6.42578125" customWidth="1"/>
    <col min="6" max="6" width="20.5703125" customWidth="1"/>
    <col min="7" max="7" width="29.7109375" customWidth="1"/>
    <col min="8" max="8" width="7.140625" customWidth="1"/>
    <col min="9" max="9" width="7.28515625" customWidth="1"/>
    <col min="10" max="10" width="5.5703125" bestFit="1" customWidth="1"/>
    <col min="11" max="11" width="5.5703125" customWidth="1"/>
    <col min="12" max="12" width="30" customWidth="1"/>
  </cols>
  <sheetData>
    <row r="1" spans="1:12" ht="20.25" x14ac:dyDescent="0.3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2" ht="20.25" x14ac:dyDescent="0.3">
      <c r="A2" s="210" t="s">
        <v>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</row>
    <row r="3" spans="1:12" ht="20.25" x14ac:dyDescent="0.3">
      <c r="A3" s="198"/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" t="s">
        <v>79</v>
      </c>
    </row>
    <row r="4" spans="1:12" ht="18" x14ac:dyDescent="0.25">
      <c r="A4" s="2"/>
      <c r="B4" s="3"/>
      <c r="C4" s="3"/>
      <c r="D4" s="4"/>
      <c r="F4" s="5"/>
      <c r="G4" s="5"/>
      <c r="H4" s="5"/>
      <c r="I4" s="5"/>
      <c r="J4" s="5"/>
      <c r="K4" s="5"/>
      <c r="L4" s="199" t="s">
        <v>2</v>
      </c>
    </row>
    <row r="5" spans="1:12" ht="15.75" x14ac:dyDescent="0.25">
      <c r="A5" s="2"/>
      <c r="B5" s="6"/>
      <c r="C5" s="6"/>
      <c r="D5" s="7"/>
      <c r="F5" s="212"/>
      <c r="G5" s="212"/>
      <c r="H5" s="8"/>
      <c r="I5" s="8"/>
      <c r="L5" s="9" t="s">
        <v>3</v>
      </c>
    </row>
    <row r="6" spans="1:12" ht="20.25" x14ac:dyDescent="0.3">
      <c r="A6" s="10"/>
      <c r="D6" s="11" t="s">
        <v>98</v>
      </c>
      <c r="E6" s="12">
        <v>0.44791666666666669</v>
      </c>
      <c r="F6" s="13" t="s">
        <v>4</v>
      </c>
      <c r="G6" s="10"/>
      <c r="H6" s="210" t="s">
        <v>5</v>
      </c>
      <c r="I6" s="210"/>
      <c r="J6" s="210"/>
      <c r="K6" s="210"/>
      <c r="L6" s="210"/>
    </row>
    <row r="7" spans="1:12" ht="18.75" x14ac:dyDescent="0.3">
      <c r="A7" s="14"/>
      <c r="B7" s="15"/>
      <c r="C7" s="6"/>
      <c r="D7" s="11" t="s">
        <v>98</v>
      </c>
      <c r="E7" s="12">
        <v>0.5625</v>
      </c>
      <c r="F7" s="13" t="s">
        <v>7</v>
      </c>
      <c r="G7" s="2"/>
      <c r="H7" s="16"/>
      <c r="I7" s="16"/>
      <c r="J7" s="17"/>
    </row>
    <row r="8" spans="1:12" ht="15.75" x14ac:dyDescent="0.25">
      <c r="A8" s="2"/>
      <c r="B8" s="18"/>
      <c r="C8" s="19" t="s">
        <v>8</v>
      </c>
      <c r="D8" s="20" t="s">
        <v>32</v>
      </c>
      <c r="E8" s="21"/>
      <c r="F8" s="2"/>
      <c r="G8" s="2"/>
      <c r="H8" s="22"/>
      <c r="I8" s="22"/>
      <c r="J8" s="17"/>
    </row>
    <row r="9" spans="1:12" ht="15" customHeight="1" x14ac:dyDescent="0.25">
      <c r="A9" s="213" t="s">
        <v>10</v>
      </c>
      <c r="B9" s="213" t="s">
        <v>11</v>
      </c>
      <c r="C9" s="213" t="s">
        <v>12</v>
      </c>
      <c r="D9" s="215" t="s">
        <v>13</v>
      </c>
      <c r="E9" s="215" t="s">
        <v>14</v>
      </c>
      <c r="F9" s="215" t="s">
        <v>15</v>
      </c>
      <c r="G9" s="215" t="s">
        <v>16</v>
      </c>
      <c r="H9" s="216" t="s">
        <v>17</v>
      </c>
      <c r="I9" s="217"/>
      <c r="J9" s="213" t="s">
        <v>18</v>
      </c>
      <c r="K9" s="215" t="s">
        <v>19</v>
      </c>
      <c r="L9" s="207" t="s">
        <v>20</v>
      </c>
    </row>
    <row r="10" spans="1:12" x14ac:dyDescent="0.25">
      <c r="A10" s="214"/>
      <c r="B10" s="214"/>
      <c r="C10" s="214"/>
      <c r="D10" s="214"/>
      <c r="E10" s="214"/>
      <c r="F10" s="214"/>
      <c r="G10" s="214"/>
      <c r="H10" s="23" t="s">
        <v>21</v>
      </c>
      <c r="I10" s="23" t="s">
        <v>23</v>
      </c>
      <c r="J10" s="214"/>
      <c r="K10" s="214"/>
      <c r="L10" s="208"/>
    </row>
    <row r="11" spans="1:12" x14ac:dyDescent="0.25">
      <c r="A11" s="102">
        <v>1</v>
      </c>
      <c r="B11" s="32">
        <v>319</v>
      </c>
      <c r="C11" s="26" t="str">
        <f>IF(B11=0," ",VLOOKUP(B11,[1]Женщины!B$1:H$65536,2,FALSE))</f>
        <v>Грошева Александра</v>
      </c>
      <c r="D11" s="27" t="str">
        <f>IF(B11=0," ",VLOOKUP($B11,[1]Женщины!$B$1:$H$65536,3,FALSE))</f>
        <v>19.08.1994</v>
      </c>
      <c r="E11" s="291" t="str">
        <f>IF(B11=0," ",IF(VLOOKUP($B11,[1]Женщины!$B$1:$H$65536,4,FALSE)=0," ",VLOOKUP($B11,[1]Женщины!$B$1:$H$65536,4,FALSE)))</f>
        <v>МС</v>
      </c>
      <c r="F11" s="292" t="str">
        <f>IF(B11=0," ",VLOOKUP($B11,[1]Женщины!$B$1:$H$65536,5,FALSE))</f>
        <v>Новосибирская</v>
      </c>
      <c r="G11" s="293" t="str">
        <f>IF(B11=0," ",VLOOKUP($B11,[1]Женщины!$B$1:$H$65536,6,FALSE))</f>
        <v>Новосибирск, НГАУ</v>
      </c>
      <c r="H11" s="49">
        <v>9.8958333333333344E-5</v>
      </c>
      <c r="I11" s="49">
        <v>9.7800925925925917E-5</v>
      </c>
      <c r="J11" s="39" t="s">
        <v>75</v>
      </c>
      <c r="K11" s="25" t="s">
        <v>25</v>
      </c>
      <c r="L11" s="79" t="str">
        <f>IF(B11=0," ",VLOOKUP($B11,[1]Женщины!$B$1:$H$65536,7,FALSE))</f>
        <v>Грошев В.А., Кудрявцев В.Е.</v>
      </c>
    </row>
    <row r="12" spans="1:12" x14ac:dyDescent="0.25">
      <c r="A12" s="102">
        <v>2</v>
      </c>
      <c r="B12" s="32">
        <v>105</v>
      </c>
      <c r="C12" s="34" t="str">
        <f>IF(B12=0," ",VLOOKUP(B12,[1]Женщины!B$1:H$65536,2,FALSE))</f>
        <v>Малышева Анна</v>
      </c>
      <c r="D12" s="35" t="str">
        <f>IF(B12=0," ",VLOOKUP($B12,[1]Женщины!$B$1:$H$65536,3,FALSE))</f>
        <v>25.06.1996</v>
      </c>
      <c r="E12" s="45" t="str">
        <f>IF(B12=0," ",IF(VLOOKUP($B12,[1]Женщины!$B$1:$H$65536,4,FALSE)=0," ",VLOOKUP($B12,[1]Женщины!$B$1:$H$65536,4,FALSE)))</f>
        <v>МС</v>
      </c>
      <c r="F12" s="96" t="str">
        <f>IF(B12=0," ",VLOOKUP($B12,[1]Женщины!$B$1:$H$65536,5,FALSE))</f>
        <v>Московская</v>
      </c>
      <c r="G12" s="34" t="str">
        <f>IF(B12=0," ",VLOOKUP($B12,[1]Женщины!$B$1:$H$65536,6,FALSE))</f>
        <v>Малаховка, МГАФК</v>
      </c>
      <c r="H12" s="49">
        <v>1.0034722222222221E-4</v>
      </c>
      <c r="I12" s="49">
        <v>1.0023148148148148E-4</v>
      </c>
      <c r="J12" s="39" t="s">
        <v>24</v>
      </c>
      <c r="K12" s="36">
        <v>16</v>
      </c>
      <c r="L12" s="34" t="str">
        <f>IF(B12=0," ",VLOOKUP($B12,[1]Женщины!$B$1:$H$65536,7,FALSE))</f>
        <v>Филатова М.И., Филатова Е.А.</v>
      </c>
    </row>
    <row r="13" spans="1:12" x14ac:dyDescent="0.25">
      <c r="A13" s="102">
        <v>3</v>
      </c>
      <c r="B13" s="32">
        <v>177</v>
      </c>
      <c r="C13" s="26" t="str">
        <f>IF(B13=0," ",VLOOKUP(B13,[1]Женщины!B$1:H$65536,2,FALSE))</f>
        <v>Осетрова Виктория</v>
      </c>
      <c r="D13" s="27" t="str">
        <f>IF(B13=0," ",VLOOKUP($B13,[1]Женщины!$B$1:$H$65536,3,FALSE))</f>
        <v>24.04.1994</v>
      </c>
      <c r="E13" s="39" t="str">
        <f>IF(B13=0," ",IF(VLOOKUP($B13,[1]Женщины!$B$1:$H$65536,4,FALSE)=0," ",VLOOKUP($B13,[1]Женщины!$B$1:$H$65536,4,FALSE)))</f>
        <v>КМС</v>
      </c>
      <c r="F13" s="103" t="str">
        <f>IF(B13=0," ",VLOOKUP($B13,[1]Женщины!$B$1:$H$65536,5,FALSE))</f>
        <v>Ивановская</v>
      </c>
      <c r="G13" s="42" t="str">
        <f>IF(B13=0," ",VLOOKUP($B13,[1]Женщины!$B$1:$H$65536,6,FALSE))</f>
        <v>Шуя, ШФ ИвГУ</v>
      </c>
      <c r="H13" s="49">
        <v>1.0381944444444447E-4</v>
      </c>
      <c r="I13" s="49">
        <v>1.0289351851851853E-4</v>
      </c>
      <c r="J13" s="39" t="s">
        <v>24</v>
      </c>
      <c r="K13" s="25">
        <v>13</v>
      </c>
      <c r="L13" s="79" t="str">
        <f>IF(B13=0," ",VLOOKUP($B13,[1]Женщины!$B$1:$H$65536,7,FALSE))</f>
        <v>Смирнов С.В.</v>
      </c>
    </row>
    <row r="14" spans="1:12" x14ac:dyDescent="0.25">
      <c r="A14" s="39">
        <v>4</v>
      </c>
      <c r="B14" s="32">
        <v>31</v>
      </c>
      <c r="C14" s="26" t="str">
        <f>IF(B14=0," ",VLOOKUP(B14,[1]Женщины!B$1:H$65536,2,FALSE))</f>
        <v>Нуянзина Анна</v>
      </c>
      <c r="D14" s="27" t="str">
        <f>IF(B14=0," ",VLOOKUP($B14,[1]Женщины!$B$1:$H$65536,3,FALSE))</f>
        <v>10.03.1994</v>
      </c>
      <c r="E14" s="39" t="str">
        <f>IF(B14=0," ",IF(VLOOKUP($B14,[1]Женщины!$B$1:$H$65536,4,FALSE)=0," ",VLOOKUP($B14,[1]Женщины!$B$1:$H$65536,4,FALSE)))</f>
        <v>КМС</v>
      </c>
      <c r="F14" s="103" t="str">
        <f>IF(B14=0," ",VLOOKUP($B14,[1]Женщины!$B$1:$H$65536,5,FALSE))</f>
        <v>Приморский край</v>
      </c>
      <c r="G14" s="42" t="str">
        <f>IF(B14=0," ",VLOOKUP($B14,[1]Женщины!$B$1:$H$65536,6,FALSE))</f>
        <v>Владивосток, ДВФУ</v>
      </c>
      <c r="H14" s="49">
        <v>1.0486111111111111E-4</v>
      </c>
      <c r="I14" s="49">
        <v>1.0312499999999999E-4</v>
      </c>
      <c r="J14" s="39" t="s">
        <v>24</v>
      </c>
      <c r="K14" s="25">
        <v>11</v>
      </c>
      <c r="L14" s="26" t="str">
        <f>IF(B14=0," ",VLOOKUP($B14,[1]Женщины!$B$1:$H$65536,7,FALSE))</f>
        <v>Ерченко Е.Н.</v>
      </c>
    </row>
    <row r="15" spans="1:12" x14ac:dyDescent="0.25">
      <c r="A15" s="39">
        <v>5</v>
      </c>
      <c r="B15" s="32">
        <v>344</v>
      </c>
      <c r="C15" s="26" t="str">
        <f>IF(B15=0," ",VLOOKUP(B15,[1]Женщины!B$1:H$65536,2,FALSE))</f>
        <v>Гаврилюк Кристина</v>
      </c>
      <c r="D15" s="27" t="str">
        <f>IF(B15=0," ",VLOOKUP($B15,[1]Женщины!$B$1:$H$65536,3,FALSE))</f>
        <v>14.05.1994</v>
      </c>
      <c r="E15" s="39" t="str">
        <f>IF(B15=0," ",IF(VLOOKUP($B15,[1]Женщины!$B$1:$H$65536,4,FALSE)=0," ",VLOOKUP($B15,[1]Женщины!$B$1:$H$65536,4,FALSE)))</f>
        <v>КМС</v>
      </c>
      <c r="F15" s="103" t="str">
        <f>IF(B15=0," ",VLOOKUP($B15,[1]Женщины!$B$1:$H$65536,5,FALSE))</f>
        <v xml:space="preserve">Республика Татарстан </v>
      </c>
      <c r="G15" s="42" t="str">
        <f>IF(B15=0," ",VLOOKUP($B15,[1]Женщины!$B$1:$H$65536,6,FALSE))</f>
        <v xml:space="preserve">Казань, ФГБОУ ВО ПГАФКСиТ </v>
      </c>
      <c r="H15" s="49">
        <v>1.0543981481481481E-4</v>
      </c>
      <c r="I15" s="49">
        <v>1.0532407407407407E-4</v>
      </c>
      <c r="J15" s="33" t="str">
        <f>IF(H15=0," ",IF(H15&lt;=[1]Разряды!$D$38,[1]Разряды!$D$3,IF(H15&lt;=[1]Разряды!$E$38,[1]Разряды!$E$3,IF(H15&lt;=[1]Разряды!$F$38,[1]Разряды!$F$3,IF(H15&lt;=[1]Разряды!$G$38,[1]Разряды!$G$3,IF(H15&lt;=[1]Разряды!$H$38,[1]Разряды!$H$3,IF(H15&lt;=[1]Разряды!$I$38,[1]Разряды!$I$3,IF(H15&lt;=[1]Разряды!$J$38,[1]Разряды!$J$3,"б/р"))))))))</f>
        <v>1р</v>
      </c>
      <c r="K15" s="25">
        <v>10</v>
      </c>
      <c r="L15" s="79" t="str">
        <f>IF(B15=0," ",VLOOKUP($B15,[1]Женщины!$B$1:$H$65536,7,FALSE))</f>
        <v>Яшины Ж.Л., А.Н.</v>
      </c>
    </row>
    <row r="16" spans="1:12" x14ac:dyDescent="0.25">
      <c r="A16" s="39">
        <v>6</v>
      </c>
      <c r="B16" s="32">
        <v>151</v>
      </c>
      <c r="C16" s="26" t="str">
        <f>IF(B16=0," ",VLOOKUP(B16,[1]Женщины!B$1:H$65536,2,FALSE))</f>
        <v>Мрыхина Елена</v>
      </c>
      <c r="D16" s="27" t="str">
        <f>IF(B16=0," ",VLOOKUP($B16,[1]Женщины!$B$1:$H$65536,3,FALSE))</f>
        <v>29.01.1995</v>
      </c>
      <c r="E16" s="39" t="str">
        <f>IF(B16=0," ",IF(VLOOKUP($B16,[1]Женщины!$B$1:$H$65536,4,FALSE)=0," ",VLOOKUP($B16,[1]Женщины!$B$1:$H$65536,4,FALSE)))</f>
        <v>КМС</v>
      </c>
      <c r="F16" s="103" t="str">
        <f>IF(B16=0," ",VLOOKUP($B16,[1]Женщины!$B$1:$H$65536,5,FALSE))</f>
        <v>Москва</v>
      </c>
      <c r="G16" s="42" t="str">
        <f>IF(B16=0," ",VLOOKUP($B16,[1]Женщины!$B$1:$H$65536,6,FALSE))</f>
        <v xml:space="preserve">Москва, РГУФКСМиТ </v>
      </c>
      <c r="H16" s="49">
        <v>1.0393518518518519E-4</v>
      </c>
      <c r="I16" s="49">
        <v>1.0636574074074073E-4</v>
      </c>
      <c r="J16" s="39" t="s">
        <v>24</v>
      </c>
      <c r="K16" s="25">
        <v>9</v>
      </c>
      <c r="L16" s="26" t="str">
        <f>IF(B16=0," ",VLOOKUP($B16,[1]Женщины!$B$1:$H$65536,7,FALSE))</f>
        <v>Желанов</v>
      </c>
    </row>
    <row r="17" spans="1:12" ht="25.5" x14ac:dyDescent="0.25">
      <c r="A17" s="39">
        <v>7</v>
      </c>
      <c r="B17" s="32">
        <v>125</v>
      </c>
      <c r="C17" s="26" t="str">
        <f>IF(B17=0," ",VLOOKUP(B17,[1]Женщины!B$1:H$65536,2,FALSE))</f>
        <v>Плавунова Маргарита</v>
      </c>
      <c r="D17" s="27" t="str">
        <f>IF(B17=0," ",VLOOKUP($B17,[1]Женщины!$B$1:$H$65536,3,FALSE))</f>
        <v>31.01.1994</v>
      </c>
      <c r="E17" s="39" t="str">
        <f>IF(B17=0," ",IF(VLOOKUP($B17,[1]Женщины!$B$1:$H$65536,4,FALSE)=0," ",VLOOKUP($B17,[1]Женщины!$B$1:$H$65536,4,FALSE)))</f>
        <v>КМС</v>
      </c>
      <c r="F17" s="103" t="str">
        <f>IF(B17=0," ",VLOOKUP($B17,[1]Женщины!$B$1:$H$65536,5,FALSE))</f>
        <v>Тамбовская</v>
      </c>
      <c r="G17" s="42" t="str">
        <f>IF(B17=0," ",VLOOKUP($B17,[1]Женщины!$B$1:$H$65536,6,FALSE))</f>
        <v xml:space="preserve">Тамбов, ТГУ им. Г.Р. Державина </v>
      </c>
      <c r="H17" s="49">
        <v>1.0555555555555555E-4</v>
      </c>
      <c r="I17" s="29"/>
      <c r="J17" s="33" t="str">
        <f>IF(H17=0," ",IF(H17&lt;=[1]Разряды!$D$38,[1]Разряды!$D$3,IF(H17&lt;=[1]Разряды!$E$38,[1]Разряды!$E$3,IF(H17&lt;=[1]Разряды!$F$38,[1]Разряды!$F$3,IF(H17&lt;=[1]Разряды!$G$38,[1]Разряды!$G$3,IF(H17&lt;=[1]Разряды!$H$38,[1]Разряды!$H$3,IF(H17&lt;=[1]Разряды!$I$38,[1]Разряды!$I$3,IF(H17&lt;=[1]Разряды!$J$38,[1]Разряды!$J$3,"б/р"))))))))</f>
        <v>1р</v>
      </c>
      <c r="K17" s="25">
        <v>8</v>
      </c>
      <c r="L17" s="79" t="str">
        <f>IF(B17=0," ",VLOOKUP($B17,[1]Женщины!$B$1:$H$65536,7,FALSE))</f>
        <v>Мельникова Е.В.</v>
      </c>
    </row>
    <row r="18" spans="1:12" x14ac:dyDescent="0.25">
      <c r="A18" s="39">
        <v>8</v>
      </c>
      <c r="B18" s="32">
        <v>23</v>
      </c>
      <c r="C18" s="26" t="str">
        <f>IF(B18=0," ",VLOOKUP(B18,[1]Женщины!B$1:H$65536,2,FALSE))</f>
        <v>Кузовкина Наталья</v>
      </c>
      <c r="D18" s="27" t="str">
        <f>IF(B18=0," ",VLOOKUP($B18,[1]Женщины!$B$1:$H$65536,3,FALSE))</f>
        <v>03.12.1998</v>
      </c>
      <c r="E18" s="39" t="str">
        <f>IF(B18=0," ",IF(VLOOKUP($B18,[1]Женщины!$B$1:$H$65536,4,FALSE)=0," ",VLOOKUP($B18,[1]Женщины!$B$1:$H$65536,4,FALSE)))</f>
        <v>1р</v>
      </c>
      <c r="F18" s="103" t="str">
        <f>IF(B18=0," ",VLOOKUP($B18,[1]Женщины!$B$1:$H$65536,5,FALSE))</f>
        <v>Приморский край</v>
      </c>
      <c r="G18" s="42" t="str">
        <f>IF(B18=0," ",VLOOKUP($B18,[1]Женщины!$B$1:$H$65536,6,FALSE))</f>
        <v>Владивосток, ДВФУ</v>
      </c>
      <c r="H18" s="49">
        <v>1.0636574074074073E-4</v>
      </c>
      <c r="I18" s="29"/>
      <c r="J18" s="33" t="str">
        <f>IF(H18=0," ",IF(H18&lt;=[1]Разряды!$D$38,[1]Разряды!$D$3,IF(H18&lt;=[1]Разряды!$E$38,[1]Разряды!$E$3,IF(H18&lt;=[1]Разряды!$F$38,[1]Разряды!$F$3,IF(H18&lt;=[1]Разряды!$G$38,[1]Разряды!$G$3,IF(H18&lt;=[1]Разряды!$H$38,[1]Разряды!$H$3,IF(H18&lt;=[1]Разряды!$I$38,[1]Разряды!$I$3,IF(H18&lt;=[1]Разряды!$J$38,[1]Разряды!$J$3,"б/р"))))))))</f>
        <v>1р</v>
      </c>
      <c r="K18" s="25">
        <v>7</v>
      </c>
      <c r="L18" s="26" t="str">
        <f>IF(B18=0," ",VLOOKUP($B18,[1]Женщины!$B$1:$H$65536,7,FALSE))</f>
        <v>Кузина Т.Н., Загинай Ю.А.</v>
      </c>
    </row>
    <row r="19" spans="1:12" x14ac:dyDescent="0.25">
      <c r="A19" s="39">
        <v>9</v>
      </c>
      <c r="B19" s="32">
        <v>109</v>
      </c>
      <c r="C19" s="34" t="str">
        <f>IF(B19=0," ",VLOOKUP(B19,[1]Женщины!B$1:H$65536,2,FALSE))</f>
        <v>Агапова Алена</v>
      </c>
      <c r="D19" s="35" t="str">
        <f>IF(B19=0," ",VLOOKUP($B19,[1]Женщины!$B$1:$H$65536,3,FALSE))</f>
        <v>21.02.1998</v>
      </c>
      <c r="E19" s="45" t="str">
        <f>IF(B19=0," ",IF(VLOOKUP($B19,[1]Женщины!$B$1:$H$65536,4,FALSE)=0," ",VLOOKUP($B19,[1]Женщины!$B$1:$H$65536,4,FALSE)))</f>
        <v>КМС</v>
      </c>
      <c r="F19" s="103" t="str">
        <f>IF(B19=0," ",VLOOKUP($B19,[1]Женщины!$B$1:$H$65536,5,FALSE))</f>
        <v>Московская</v>
      </c>
      <c r="G19" s="34" t="str">
        <f>IF(B19=0," ",VLOOKUP($B19,[1]Женщины!$B$1:$H$65536,6,FALSE))</f>
        <v>Малаховка, МГАФК</v>
      </c>
      <c r="H19" s="49">
        <v>1.0682870370370371E-4</v>
      </c>
      <c r="I19" s="29"/>
      <c r="J19" s="33" t="str">
        <f>IF(H19=0," ",IF(H19&lt;=[1]Разряды!$D$38,[1]Разряды!$D$3,IF(H19&lt;=[1]Разряды!$E$38,[1]Разряды!$E$3,IF(H19&lt;=[1]Разряды!$F$38,[1]Разряды!$F$3,IF(H19&lt;=[1]Разряды!$G$38,[1]Разряды!$G$3,IF(H19&lt;=[1]Разряды!$H$38,[1]Разряды!$H$3,IF(H19&lt;=[1]Разряды!$I$38,[1]Разряды!$I$3,IF(H19&lt;=[1]Разряды!$J$38,[1]Разряды!$J$3,"б/р"))))))))</f>
        <v>1р</v>
      </c>
      <c r="K19" s="46">
        <v>6</v>
      </c>
      <c r="L19" s="34" t="str">
        <f>IF(B19=0," ",VLOOKUP($B19,[1]Женщины!$B$1:$H$65536,7,FALSE))</f>
        <v>Иванов Е.В., Иванова Г.Ф.</v>
      </c>
    </row>
    <row r="20" spans="1:12" x14ac:dyDescent="0.25">
      <c r="A20" s="39">
        <v>10</v>
      </c>
      <c r="B20" s="32">
        <v>244</v>
      </c>
      <c r="C20" s="26" t="str">
        <f>IF(B20=0," ",VLOOKUP(B20,[1]Женщины!B$1:H$65536,2,FALSE))</f>
        <v>Овчинникова Екатерина</v>
      </c>
      <c r="D20" s="27" t="str">
        <f>IF(B20=0," ",VLOOKUP($B20,[1]Женщины!$B$1:$H$65536,3,FALSE))</f>
        <v>01.04.1995</v>
      </c>
      <c r="E20" s="39" t="str">
        <f>IF(B20=0," ",IF(VLOOKUP($B20,[1]Женщины!$B$1:$H$65536,4,FALSE)=0," ",VLOOKUP($B20,[1]Женщины!$B$1:$H$65536,4,FALSE)))</f>
        <v>КМС</v>
      </c>
      <c r="F20" s="103" t="str">
        <f>IF(B20=0," ",VLOOKUP($B20,[1]Женщины!$B$1:$H$65536,5,FALSE))</f>
        <v>Калининградская</v>
      </c>
      <c r="G20" s="42" t="str">
        <f>IF(B20=0," ",VLOOKUP($B20,[1]Женщины!$B$1:$H$65536,6,FALSE))</f>
        <v xml:space="preserve">Калининград, БФУ им. И. Канта  </v>
      </c>
      <c r="H20" s="49">
        <v>1.0717592592592591E-4</v>
      </c>
      <c r="I20" s="29"/>
      <c r="J20" s="39" t="s">
        <v>38</v>
      </c>
      <c r="K20" s="25">
        <v>5</v>
      </c>
      <c r="L20" s="26" t="str">
        <f>IF(B20=0," ",VLOOKUP($B20,[1]Женщины!$B$1:$H$65536,7,FALSE))</f>
        <v>Стародубова Т.А., Григорьев А.А.</v>
      </c>
    </row>
    <row r="21" spans="1:12" x14ac:dyDescent="0.25">
      <c r="A21" s="39">
        <v>11</v>
      </c>
      <c r="B21" s="32">
        <v>153</v>
      </c>
      <c r="C21" s="26" t="str">
        <f>IF(B21=0," ",VLOOKUP(B21,[1]Женщины!B$1:H$65536,2,FALSE))</f>
        <v>Макеева Дарья</v>
      </c>
      <c r="D21" s="27" t="str">
        <f>IF(B21=0," ",VLOOKUP($B21,[1]Женщины!$B$1:$H$65536,3,FALSE))</f>
        <v>28.09.1997</v>
      </c>
      <c r="E21" s="39" t="str">
        <f>IF(B21=0," ",IF(VLOOKUP($B21,[1]Женщины!$B$1:$H$65536,4,FALSE)=0," ",VLOOKUP($B21,[1]Женщины!$B$1:$H$65536,4,FALSE)))</f>
        <v>КМС</v>
      </c>
      <c r="F21" s="103" t="str">
        <f>IF(B21=0," ",VLOOKUP($B21,[1]Женщины!$B$1:$H$65536,5,FALSE))</f>
        <v>Москва</v>
      </c>
      <c r="G21" s="42" t="str">
        <f>IF(B21=0," ",VLOOKUP($B21,[1]Женщины!$B$1:$H$65536,6,FALSE))</f>
        <v xml:space="preserve">Москва, РГУФКСМиТ </v>
      </c>
      <c r="H21" s="49">
        <v>1.0752314814814815E-4</v>
      </c>
      <c r="I21" s="29"/>
      <c r="J21" s="39" t="s">
        <v>38</v>
      </c>
      <c r="K21" s="25">
        <v>4</v>
      </c>
      <c r="L21" s="79">
        <f>IF(B21=0," ",VLOOKUP($B21,[1]Женщины!$B$1:$H$65536,7,FALSE))</f>
        <v>0</v>
      </c>
    </row>
    <row r="22" spans="1:12" x14ac:dyDescent="0.25">
      <c r="A22" s="39">
        <v>12</v>
      </c>
      <c r="B22" s="32">
        <v>39</v>
      </c>
      <c r="C22" s="34" t="str">
        <f>IF(B22=0," ",VLOOKUP(B22,[1]Женщины!B$1:H$65536,2,FALSE))</f>
        <v>Матюшкина Ирина</v>
      </c>
      <c r="D22" s="35" t="str">
        <f>IF(B22=0," ",VLOOKUP($B22,[1]Женщины!$B$1:$H$65536,3,FALSE))</f>
        <v>02.06.1998</v>
      </c>
      <c r="E22" s="45" t="str">
        <f>IF(B22=0," ",IF(VLOOKUP($B22,[1]Женщины!$B$1:$H$65536,4,FALSE)=0," ",VLOOKUP($B22,[1]Женщины!$B$1:$H$65536,4,FALSE)))</f>
        <v>КМС</v>
      </c>
      <c r="F22" s="96" t="str">
        <f>IF(B22=0," ",VLOOKUP($B22,[1]Женщины!$B$1:$H$65536,5,FALSE))</f>
        <v>Самарская</v>
      </c>
      <c r="G22" s="34" t="str">
        <f>IF(B22=0," ",VLOOKUP($B22,[1]Женщины!$B$1:$H$65536,6,FALSE))</f>
        <v>Самара, СУ им. Королёва С.П.</v>
      </c>
      <c r="H22" s="49">
        <v>1.0810185185185186E-4</v>
      </c>
      <c r="I22" s="29"/>
      <c r="J22" s="39" t="s">
        <v>38</v>
      </c>
      <c r="K22" s="46">
        <v>3</v>
      </c>
      <c r="L22" s="34" t="str">
        <f>IF(B22=0," ",VLOOKUP($B22,[1]Женщины!$B$1:$H$65536,7,FALSE))</f>
        <v>Зайцев И.С.</v>
      </c>
    </row>
    <row r="23" spans="1:12" x14ac:dyDescent="0.25">
      <c r="A23" s="39">
        <v>13</v>
      </c>
      <c r="B23" s="32">
        <v>116</v>
      </c>
      <c r="C23" s="26" t="str">
        <f>IF(B23=0," ",VLOOKUP(B23,[1]Женщины!B$1:H$65536,2,FALSE))</f>
        <v>Токарева Янина</v>
      </c>
      <c r="D23" s="27" t="str">
        <f>IF(B23=0," ",VLOOKUP($B23,[1]Женщины!$B$1:$H$65536,3,FALSE))</f>
        <v>03.05.1997</v>
      </c>
      <c r="E23" s="39" t="str">
        <f>IF(B23=0," ",IF(VLOOKUP($B23,[1]Женщины!$B$1:$H$65536,4,FALSE)=0," ",VLOOKUP($B23,[1]Женщины!$B$1:$H$65536,4,FALSE)))</f>
        <v>КМС</v>
      </c>
      <c r="F23" s="103" t="str">
        <f>IF(B23=0," ",VLOOKUP($B23,[1]Женщины!$B$1:$H$65536,5,FALSE))</f>
        <v>Пермский край</v>
      </c>
      <c r="G23" s="42" t="str">
        <f>IF(B23=0," ",VLOOKUP($B23,[1]Женщины!$B$1:$H$65536,6,FALSE))</f>
        <v>Пермь, ПНИПУ</v>
      </c>
      <c r="H23" s="49">
        <v>1.1238425925925928E-4</v>
      </c>
      <c r="I23" s="29"/>
      <c r="J23" s="33" t="str">
        <f>IF(H23=0," ",IF(H23&lt;=[1]Разряды!$D$38,[1]Разряды!$D$3,IF(H23&lt;=[1]Разряды!$E$38,[1]Разряды!$E$3,IF(H23&lt;=[1]Разряды!$F$38,[1]Разряды!$F$3,IF(H23&lt;=[1]Разряды!$G$38,[1]Разряды!$G$3,IF(H23&lt;=[1]Разряды!$H$38,[1]Разряды!$H$3,IF(H23&lt;=[1]Разряды!$I$38,[1]Разряды!$I$3,IF(H23&lt;=[1]Разряды!$J$38,[1]Разряды!$J$3,"б/р"))))))))</f>
        <v>2р</v>
      </c>
      <c r="K23" s="25" t="s">
        <v>25</v>
      </c>
      <c r="L23" s="79" t="str">
        <f>IF(B23=0," ",VLOOKUP($B23,[1]Женщины!$B$1:$H$65536,7,FALSE))</f>
        <v>Пономарева О.Ю.</v>
      </c>
    </row>
    <row r="24" spans="1:12" ht="19.5" x14ac:dyDescent="0.25">
      <c r="A24" s="39">
        <v>14</v>
      </c>
      <c r="B24" s="32">
        <v>68</v>
      </c>
      <c r="C24" s="26" t="str">
        <f>IF(B24=0," ",VLOOKUP(B24,[1]Женщины!B$1:H$65536,2,FALSE))</f>
        <v>Бабошкина Татьяна</v>
      </c>
      <c r="D24" s="27" t="str">
        <f>IF(B24=0," ",VLOOKUP($B24,[1]Женщины!$B$1:$H$65536,3,FALSE))</f>
        <v>11.06.1998</v>
      </c>
      <c r="E24" s="39" t="str">
        <f>IF(B24=0," ",IF(VLOOKUP($B24,[1]Женщины!$B$1:$H$65536,4,FALSE)=0," ",VLOOKUP($B24,[1]Женщины!$B$1:$H$65536,4,FALSE)))</f>
        <v>1р</v>
      </c>
      <c r="F24" s="103" t="str">
        <f>IF(B24=0," ",VLOOKUP($B24,[1]Женщины!$B$1:$H$65536,5,FALSE))</f>
        <v>Республика Мордовия</v>
      </c>
      <c r="G24" s="80" t="str">
        <f>IF(B24=0," ",VLOOKUP($B24,[1]Женщины!$B$1:$H$65536,6,FALSE))</f>
        <v>Саранск, ФГБОУ ВПО "МГУ им. Н.П. Огарева"</v>
      </c>
      <c r="H24" s="49">
        <v>1.1377314814814815E-4</v>
      </c>
      <c r="I24" s="29"/>
      <c r="J24" s="33" t="str">
        <f>IF(H24=0," ",IF(H24&lt;=[1]Разряды!$D$38,[1]Разряды!$D$3,IF(H24&lt;=[1]Разряды!$E$38,[1]Разряды!$E$3,IF(H24&lt;=[1]Разряды!$F$38,[1]Разряды!$F$3,IF(H24&lt;=[1]Разряды!$G$38,[1]Разряды!$G$3,IF(H24&lt;=[1]Разряды!$H$38,[1]Разряды!$H$3,IF(H24&lt;=[1]Разряды!$I$38,[1]Разряды!$I$3,IF(H24&lt;=[1]Разряды!$J$38,[1]Разряды!$J$3,"б/р"))))))))</f>
        <v>2р</v>
      </c>
      <c r="K24" s="25">
        <v>2</v>
      </c>
      <c r="L24" s="79" t="str">
        <f>IF(B24=0," ",VLOOKUP($B24,[1]Женщины!$B$1:$H$65536,7,FALSE))</f>
        <v>Разовы В.Н., Л.И.</v>
      </c>
    </row>
    <row r="25" spans="1:12" x14ac:dyDescent="0.25">
      <c r="A25" s="39">
        <v>15</v>
      </c>
      <c r="B25" s="32">
        <v>141</v>
      </c>
      <c r="C25" s="26" t="str">
        <f>IF(B25=0," ",VLOOKUP(B25,[1]Женщины!B$1:H$65536,2,FALSE))</f>
        <v>Ибрагимова Заги</v>
      </c>
      <c r="D25" s="27" t="str">
        <f>IF(B25=0," ",VLOOKUP($B25,[1]Женщины!$B$1:$H$65536,3,FALSE))</f>
        <v>22.03.1995</v>
      </c>
      <c r="E25" s="39" t="str">
        <f>IF(B25=0," ",IF(VLOOKUP($B25,[1]Женщины!$B$1:$H$65536,4,FALSE)=0," ",VLOOKUP($B25,[1]Женщины!$B$1:$H$65536,4,FALSE)))</f>
        <v>КМС</v>
      </c>
      <c r="F25" s="103" t="str">
        <f>IF(B25=0," ",VLOOKUP($B25,[1]Женщины!$B$1:$H$65536,5,FALSE))</f>
        <v>Республика Дагестан</v>
      </c>
      <c r="G25" s="42" t="str">
        <f>IF(B25=0," ",VLOOKUP($B25,[1]Женщины!$B$1:$H$65536,6,FALSE))</f>
        <v xml:space="preserve">Махачкала, ДГУ </v>
      </c>
      <c r="H25" s="49">
        <v>1.1608796296296297E-4</v>
      </c>
      <c r="I25" s="29"/>
      <c r="J25" s="33" t="str">
        <f>IF(H25=0," ",IF(H25&lt;=[1]Разряды!$D$38,[1]Разряды!$D$3,IF(H25&lt;=[1]Разряды!$E$38,[1]Разряды!$E$3,IF(H25&lt;=[1]Разряды!$F$38,[1]Разряды!$F$3,IF(H25&lt;=[1]Разряды!$G$38,[1]Разряды!$G$3,IF(H25&lt;=[1]Разряды!$H$38,[1]Разряды!$H$3,IF(H25&lt;=[1]Разряды!$I$38,[1]Разряды!$I$3,IF(H25&lt;=[1]Разряды!$J$38,[1]Разряды!$J$3,"б/р"))))))))</f>
        <v>2р</v>
      </c>
      <c r="K25" s="25">
        <v>1</v>
      </c>
      <c r="L25" s="79" t="str">
        <f>IF(B25=0," ",VLOOKUP($B25,[1]Женщины!$B$1:$H$65536,7,FALSE))</f>
        <v>Багаутдинов З.М., Ибрагимов Т.К.</v>
      </c>
    </row>
    <row r="26" spans="1:12" x14ac:dyDescent="0.25">
      <c r="A26" s="39"/>
      <c r="B26" s="32">
        <v>143</v>
      </c>
      <c r="C26" s="26" t="str">
        <f>IF(B26=0," ",VLOOKUP(B26,[1]Женщины!B$1:H$65536,2,FALSE))</f>
        <v>Конакбиева Айдан</v>
      </c>
      <c r="D26" s="27" t="str">
        <f>IF(B26=0," ",VLOOKUP($B26,[1]Женщины!$B$1:$H$65536,3,FALSE))</f>
        <v>04.07.1998</v>
      </c>
      <c r="E26" s="39" t="str">
        <f>IF(B26=0," ",IF(VLOOKUP($B26,[1]Женщины!$B$1:$H$65536,4,FALSE)=0," ",VLOOKUP($B26,[1]Женщины!$B$1:$H$65536,4,FALSE)))</f>
        <v>1р</v>
      </c>
      <c r="F26" s="103" t="str">
        <f>IF(B26=0," ",VLOOKUP($B26,[1]Женщины!$B$1:$H$65536,5,FALSE))</f>
        <v>Республика Дагестан</v>
      </c>
      <c r="G26" s="42" t="str">
        <f>IF(B26=0," ",VLOOKUP($B26,[1]Женщины!$B$1:$H$65536,6,FALSE))</f>
        <v xml:space="preserve">Махачкала, ДГУ </v>
      </c>
      <c r="H26" s="173" t="s">
        <v>104</v>
      </c>
      <c r="I26" s="29"/>
      <c r="J26" s="33"/>
      <c r="K26" s="25">
        <v>0</v>
      </c>
      <c r="L26" s="79" t="str">
        <f>IF(B26=0," ",VLOOKUP($B26,[1]Женщины!$B$1:$H$65536,7,FALSE))</f>
        <v>Гвиниашвили А.Н.</v>
      </c>
    </row>
    <row r="27" spans="1:12" ht="15.75" thickBot="1" x14ac:dyDescent="0.3">
      <c r="A27" s="104"/>
      <c r="B27" s="104"/>
      <c r="C27" s="104"/>
      <c r="D27" s="104"/>
      <c r="E27" s="104"/>
      <c r="F27" s="104"/>
      <c r="G27" s="104"/>
      <c r="H27" s="105"/>
      <c r="I27" s="104"/>
      <c r="J27" s="104"/>
      <c r="K27" s="104"/>
      <c r="L27" s="104"/>
    </row>
    <row r="28" spans="1:12" ht="15.75" thickTop="1" x14ac:dyDescent="0.25"/>
    <row r="31" spans="1:12" ht="15.75" x14ac:dyDescent="0.25">
      <c r="A31" s="115"/>
      <c r="B31" s="154" t="s">
        <v>62</v>
      </c>
      <c r="D31" s="67"/>
      <c r="E31" s="67"/>
      <c r="F31" s="59" t="s">
        <v>60</v>
      </c>
      <c r="G31" s="69"/>
    </row>
    <row r="32" spans="1:12" ht="15.75" x14ac:dyDescent="0.25">
      <c r="A32" s="115"/>
      <c r="D32" s="67"/>
      <c r="E32" s="67"/>
      <c r="F32" s="68"/>
      <c r="G32" s="69"/>
    </row>
    <row r="33" spans="1:12" ht="15.75" x14ac:dyDescent="0.25">
      <c r="A33" s="115"/>
      <c r="D33" s="67"/>
      <c r="E33" s="67"/>
      <c r="F33" s="68"/>
      <c r="G33" s="69"/>
    </row>
    <row r="34" spans="1:12" ht="15.75" x14ac:dyDescent="0.25">
      <c r="A34" s="115"/>
      <c r="D34" s="67"/>
      <c r="E34" s="67"/>
      <c r="F34" s="68"/>
      <c r="G34" s="69"/>
    </row>
    <row r="35" spans="1:12" ht="15.75" x14ac:dyDescent="0.25">
      <c r="A35" s="115"/>
      <c r="B35" s="154" t="s">
        <v>63</v>
      </c>
      <c r="D35" s="67"/>
      <c r="E35" s="67"/>
      <c r="F35" s="59" t="s">
        <v>74</v>
      </c>
      <c r="G35" s="69"/>
    </row>
    <row r="36" spans="1:12" x14ac:dyDescent="0.25">
      <c r="A36" s="203"/>
      <c r="B36" s="294"/>
      <c r="C36" s="59"/>
      <c r="D36" s="61"/>
      <c r="E36" s="61"/>
      <c r="F36" s="59"/>
      <c r="G36" s="59"/>
      <c r="H36" s="99"/>
      <c r="I36" s="99"/>
      <c r="J36" s="288"/>
      <c r="K36" s="64"/>
      <c r="L36" s="59"/>
    </row>
  </sheetData>
  <mergeCells count="15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workbookViewId="0">
      <selection activeCell="A35" sqref="A35:XFD49"/>
    </sheetView>
  </sheetViews>
  <sheetFormatPr defaultRowHeight="15" x14ac:dyDescent="0.25"/>
  <cols>
    <col min="1" max="1" width="4.85546875" customWidth="1"/>
    <col min="2" max="2" width="10" customWidth="1"/>
    <col min="3" max="3" width="22.5703125" customWidth="1"/>
    <col min="4" max="4" width="11" customWidth="1"/>
    <col min="5" max="5" width="6.5703125" customWidth="1"/>
    <col min="6" max="6" width="20.5703125" customWidth="1"/>
    <col min="7" max="7" width="32.7109375" customWidth="1"/>
    <col min="8" max="8" width="3.7109375" style="17" customWidth="1"/>
    <col min="9" max="9" width="8.42578125" style="17" customWidth="1"/>
    <col min="10" max="10" width="6.5703125" customWidth="1"/>
    <col min="11" max="11" width="7" customWidth="1"/>
    <col min="12" max="12" width="30" customWidth="1"/>
  </cols>
  <sheetData>
    <row r="1" spans="1:12" ht="20.25" x14ac:dyDescent="0.3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2" ht="20.25" x14ac:dyDescent="0.3">
      <c r="A2" s="210" t="s">
        <v>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</row>
    <row r="3" spans="1:12" ht="20.25" x14ac:dyDescent="0.3">
      <c r="A3" s="198"/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" t="s">
        <v>79</v>
      </c>
    </row>
    <row r="4" spans="1:12" ht="18" x14ac:dyDescent="0.25">
      <c r="A4" s="2"/>
      <c r="B4" s="3"/>
      <c r="C4" s="3"/>
      <c r="D4" s="4"/>
      <c r="F4" s="5"/>
      <c r="G4" s="5"/>
      <c r="H4" s="5"/>
      <c r="I4" s="5"/>
      <c r="J4" s="5"/>
      <c r="K4" s="5"/>
      <c r="L4" s="199" t="s">
        <v>2</v>
      </c>
    </row>
    <row r="5" spans="1:12" ht="15.75" x14ac:dyDescent="0.25">
      <c r="A5" s="2"/>
      <c r="B5" s="6"/>
      <c r="C5" s="6"/>
      <c r="D5" s="7"/>
      <c r="F5" s="212"/>
      <c r="G5" s="212"/>
      <c r="H5" s="8"/>
      <c r="I5" s="8"/>
      <c r="L5" s="9" t="s">
        <v>3</v>
      </c>
    </row>
    <row r="6" spans="1:12" ht="20.25" x14ac:dyDescent="0.3">
      <c r="A6" s="10"/>
      <c r="D6" s="11" t="s">
        <v>105</v>
      </c>
      <c r="E6" s="83">
        <v>0.57291666666666663</v>
      </c>
      <c r="F6" s="82" t="s">
        <v>27</v>
      </c>
      <c r="G6" s="10"/>
      <c r="H6" s="210" t="s">
        <v>5</v>
      </c>
      <c r="I6" s="210"/>
      <c r="J6" s="210"/>
      <c r="K6" s="210"/>
      <c r="L6" s="210"/>
    </row>
    <row r="7" spans="1:12" ht="18.75" x14ac:dyDescent="0.3">
      <c r="A7" s="14"/>
      <c r="B7" s="15"/>
      <c r="C7" s="6"/>
      <c r="D7" s="11"/>
      <c r="E7" s="12"/>
      <c r="F7" s="13"/>
      <c r="G7" s="2"/>
      <c r="H7" s="16"/>
      <c r="I7" s="16"/>
      <c r="J7" s="17"/>
    </row>
    <row r="8" spans="1:12" ht="15.75" x14ac:dyDescent="0.25">
      <c r="A8" s="2"/>
      <c r="B8" s="18"/>
      <c r="C8" s="19" t="s">
        <v>8</v>
      </c>
      <c r="D8" s="20" t="s">
        <v>33</v>
      </c>
      <c r="E8" s="21"/>
      <c r="F8" s="2"/>
      <c r="G8" s="2"/>
      <c r="H8" s="22"/>
      <c r="I8" s="22"/>
      <c r="J8" s="17"/>
    </row>
    <row r="9" spans="1:12" ht="15" customHeight="1" x14ac:dyDescent="0.25">
      <c r="A9" s="213" t="s">
        <v>34</v>
      </c>
      <c r="B9" s="213" t="s">
        <v>11</v>
      </c>
      <c r="C9" s="213" t="s">
        <v>12</v>
      </c>
      <c r="D9" s="215" t="s">
        <v>13</v>
      </c>
      <c r="E9" s="215" t="s">
        <v>14</v>
      </c>
      <c r="F9" s="215" t="s">
        <v>15</v>
      </c>
      <c r="G9" s="215" t="s">
        <v>16</v>
      </c>
      <c r="H9" s="216" t="s">
        <v>17</v>
      </c>
      <c r="I9" s="217"/>
      <c r="J9" s="213" t="s">
        <v>18</v>
      </c>
      <c r="K9" s="215" t="s">
        <v>19</v>
      </c>
      <c r="L9" s="207" t="s">
        <v>20</v>
      </c>
    </row>
    <row r="10" spans="1:12" x14ac:dyDescent="0.25">
      <c r="A10" s="214"/>
      <c r="B10" s="214"/>
      <c r="C10" s="214"/>
      <c r="D10" s="214"/>
      <c r="E10" s="214"/>
      <c r="F10" s="214"/>
      <c r="G10" s="214"/>
      <c r="H10" s="218" t="s">
        <v>21</v>
      </c>
      <c r="I10" s="219"/>
      <c r="J10" s="214"/>
      <c r="K10" s="214"/>
      <c r="L10" s="208"/>
    </row>
    <row r="11" spans="1:12" x14ac:dyDescent="0.25">
      <c r="A11" s="24">
        <v>1</v>
      </c>
      <c r="B11" s="25">
        <v>325</v>
      </c>
      <c r="C11" s="26" t="str">
        <f>IF(B11=0," ",VLOOKUP(B11,[1]Женщины!B$1:H$65536,2,FALSE))</f>
        <v>Николаева Ольга</v>
      </c>
      <c r="D11" s="27" t="str">
        <f>IF(B11=0," ",VLOOKUP($B11,[1]Женщины!$B$1:$H$65536,3,FALSE))</f>
        <v>19.08.1995</v>
      </c>
      <c r="E11" s="25" t="str">
        <f>IF(B11=0," ",IF(VLOOKUP($B11,[1]Женщины!$B$1:$H$65536,4,FALSE)=0," ",VLOOKUP($B11,[1]Женщины!$B$1:$H$65536,4,FALSE)))</f>
        <v>КМС</v>
      </c>
      <c r="F11" s="26" t="str">
        <f>IF(B11=0," ",VLOOKUP($B11,[1]Женщины!$B$1:$H$65536,5,FALSE))</f>
        <v>Республика Чувашии</v>
      </c>
      <c r="G11" s="26" t="str">
        <f>IF(B11=0," ",VLOOKUP($B11,[1]Женщины!$B$1:$H$65536,6,FALSE))</f>
        <v xml:space="preserve">Чебоксары, ЧГПУ им. И.Я. Яковлева </v>
      </c>
      <c r="H11" s="28"/>
      <c r="I11" s="85">
        <v>4.6672453703703702E-3</v>
      </c>
      <c r="J11" s="30" t="str">
        <f>IF(I11=0," ",IF(I11&lt;=[1]Разряды!$D$39,[1]Разряды!$D$3,IF(I11&lt;=[1]Разряды!$E$39,[1]Разряды!$E$3,IF(I11&lt;=[1]Разряды!$F$39,[1]Разряды!$F$3,IF(I11&lt;=[1]Разряды!$G$39,[1]Разряды!$G$3,IF(I11&lt;=[1]Разряды!$H$39,[1]Разряды!$H$3,IF(I11&lt;=[1]Разряды!$I$39,[1]Разряды!$I$3,IF(I11&lt;=[1]Разряды!$J$39,[1]Разряды!$J$3,"б/р"))))))))</f>
        <v>кмс</v>
      </c>
      <c r="K11" s="33">
        <v>16</v>
      </c>
      <c r="L11" s="106" t="str">
        <f>IF(B11=0," ",VLOOKUP($B11,[1]Женщины!$B$1:$H$65536,7,FALSE))</f>
        <v>Захаров Н.А.</v>
      </c>
    </row>
    <row r="12" spans="1:12" x14ac:dyDescent="0.25">
      <c r="A12" s="24">
        <v>2</v>
      </c>
      <c r="B12" s="25">
        <v>339</v>
      </c>
      <c r="C12" s="26" t="str">
        <f>IF(B12=0," ",VLOOKUP(B12,[1]Женщины!B$1:H$65536,2,FALSE))</f>
        <v>Иванова Раисия</v>
      </c>
      <c r="D12" s="27" t="str">
        <f>IF(B12=0," ",VLOOKUP($B12,[1]Женщины!$B$1:$H$65536,3,FALSE))</f>
        <v>03.06.1995</v>
      </c>
      <c r="E12" s="25" t="str">
        <f>IF(B12=0," ",IF(VLOOKUP($B12,[1]Женщины!$B$1:$H$65536,4,FALSE)=0," ",VLOOKUP($B12,[1]Женщины!$B$1:$H$65536,4,FALSE)))</f>
        <v>МС</v>
      </c>
      <c r="F12" s="26" t="str">
        <f>IF(B12=0," ",VLOOKUP($B12,[1]Женщины!$B$1:$H$65536,5,FALSE))</f>
        <v xml:space="preserve">Республика Татарстан </v>
      </c>
      <c r="G12" s="26" t="str">
        <f>IF(B12=0," ",VLOOKUP($B12,[1]Женщины!$B$1:$H$65536,6,FALSE))</f>
        <v xml:space="preserve">Казань, ФГБОУ ВО ПГАФКСиТ </v>
      </c>
      <c r="H12" s="28"/>
      <c r="I12" s="85">
        <v>4.7050925925925923E-3</v>
      </c>
      <c r="J12" s="30" t="str">
        <f>IF(I12=0," ",IF(I12&lt;=[1]Разряды!$D$39,[1]Разряды!$D$3,IF(I12&lt;=[1]Разряды!$E$39,[1]Разряды!$E$3,IF(I12&lt;=[1]Разряды!$F$39,[1]Разряды!$F$3,IF(I12&lt;=[1]Разряды!$G$39,[1]Разряды!$G$3,IF(I12&lt;=[1]Разряды!$H$39,[1]Разряды!$H$3,IF(I12&lt;=[1]Разряды!$I$39,[1]Разряды!$I$3,IF(I12&lt;=[1]Разряды!$J$39,[1]Разряды!$J$3,"б/р"))))))))</f>
        <v>кмс</v>
      </c>
      <c r="K12" s="33">
        <v>13</v>
      </c>
      <c r="L12" s="106" t="str">
        <f>IF(B12=0," ",VLOOKUP($B12,[1]Женщины!$B$1:$H$65536,7,FALSE))</f>
        <v>Прокопьев А.Г.</v>
      </c>
    </row>
    <row r="13" spans="1:12" x14ac:dyDescent="0.25">
      <c r="A13" s="24">
        <v>3</v>
      </c>
      <c r="B13" s="25">
        <v>99</v>
      </c>
      <c r="C13" s="26" t="str">
        <f>IF(B13=0," ",VLOOKUP(B13,[1]Женщины!B$1:H$65536,2,FALSE))</f>
        <v>Хренкова Ирина</v>
      </c>
      <c r="D13" s="27" t="str">
        <f>IF(B13=0," ",VLOOKUP($B13,[1]Женщины!$B$1:$H$65536,3,FALSE))</f>
        <v>24.08.1994</v>
      </c>
      <c r="E13" s="25" t="str">
        <f>IF(B13=0," ",IF(VLOOKUP($B13,[1]Женщины!$B$1:$H$65536,4,FALSE)=0," ",VLOOKUP($B13,[1]Женщины!$B$1:$H$65536,4,FALSE)))</f>
        <v>КМС</v>
      </c>
      <c r="F13" s="26" t="str">
        <f>IF(B13=0," ",VLOOKUP($B13,[1]Женщины!$B$1:$H$65536,5,FALSE))</f>
        <v>Московская</v>
      </c>
      <c r="G13" s="26" t="str">
        <f>IF(B13=0," ",VLOOKUP($B13,[1]Женщины!$B$1:$H$65536,6,FALSE))</f>
        <v>Малаховка, МГАФК</v>
      </c>
      <c r="H13" s="28"/>
      <c r="I13" s="85">
        <v>4.9210648148148147E-3</v>
      </c>
      <c r="J13" s="30" t="str">
        <f>IF(I13=0," ",IF(I13&lt;=[1]Разряды!$D$39,[1]Разряды!$D$3,IF(I13&lt;=[1]Разряды!$E$39,[1]Разряды!$E$3,IF(I13&lt;=[1]Разряды!$F$39,[1]Разряды!$F$3,IF(I13&lt;=[1]Разряды!$G$39,[1]Разряды!$G$3,IF(I13&lt;=[1]Разряды!$H$39,[1]Разряды!$H$3,IF(I13&lt;=[1]Разряды!$I$39,[1]Разряды!$I$3,IF(I13&lt;=[1]Разряды!$J$39,[1]Разряды!$J$3,"б/р"))))))))</f>
        <v>1р</v>
      </c>
      <c r="K13" s="33">
        <v>11</v>
      </c>
      <c r="L13" s="106" t="str">
        <f>IF(B13=0," ",VLOOKUP($B13,[1]Женщины!$B$1:$H$65536,7,FALSE))</f>
        <v>Белоусов А.О., Емельнов Д.Н.</v>
      </c>
    </row>
    <row r="14" spans="1:12" x14ac:dyDescent="0.25">
      <c r="A14" s="25">
        <v>4</v>
      </c>
      <c r="B14" s="25">
        <v>326</v>
      </c>
      <c r="C14" s="26" t="str">
        <f>IF(B14=0," ",VLOOKUP(B14,[1]Женщины!B$1:H$65536,2,FALSE))</f>
        <v>Тарасова Марина</v>
      </c>
      <c r="D14" s="27" t="str">
        <f>IF(B14=0," ",VLOOKUP($B14,[1]Женщины!$B$1:$H$65536,3,FALSE))</f>
        <v>13.07.1996</v>
      </c>
      <c r="E14" s="25" t="str">
        <f>IF(B14=0," ",IF(VLOOKUP($B14,[1]Женщины!$B$1:$H$65536,4,FALSE)=0," ",VLOOKUP($B14,[1]Женщины!$B$1:$H$65536,4,FALSE)))</f>
        <v>1р</v>
      </c>
      <c r="F14" s="26" t="str">
        <f>IF(B14=0," ",VLOOKUP($B14,[1]Женщины!$B$1:$H$65536,5,FALSE))</f>
        <v>Республика Чувашии</v>
      </c>
      <c r="G14" s="26" t="str">
        <f>IF(B14=0," ",VLOOKUP($B14,[1]Женщины!$B$1:$H$65536,6,FALSE))</f>
        <v xml:space="preserve">Чебоксары, ЧГПУ им. И.Я. Яковлева </v>
      </c>
      <c r="H14" s="28"/>
      <c r="I14" s="85">
        <v>5.0271990740740737E-3</v>
      </c>
      <c r="J14" s="30" t="str">
        <f>IF(I14=0," ",IF(I14&lt;=[1]Разряды!$D$39,[1]Разряды!$D$3,IF(I14&lt;=[1]Разряды!$E$39,[1]Разряды!$E$3,IF(I14&lt;=[1]Разряды!$F$39,[1]Разряды!$F$3,IF(I14&lt;=[1]Разряды!$G$39,[1]Разряды!$G$3,IF(I14&lt;=[1]Разряды!$H$39,[1]Разряды!$H$3,IF(I14&lt;=[1]Разряды!$I$39,[1]Разряды!$I$3,IF(I14&lt;=[1]Разряды!$J$39,[1]Разряды!$J$3,"б/р"))))))))</f>
        <v>2р</v>
      </c>
      <c r="K14" s="33">
        <v>10</v>
      </c>
      <c r="L14" s="106" t="str">
        <f>IF(B14=0," ",VLOOKUP($B14,[1]Женщины!$B$1:$H$65536,7,FALSE))</f>
        <v>Архипова Г.И.</v>
      </c>
    </row>
    <row r="15" spans="1:12" ht="22.5" x14ac:dyDescent="0.25">
      <c r="A15" s="25">
        <v>5</v>
      </c>
      <c r="B15" s="25">
        <v>173</v>
      </c>
      <c r="C15" s="26" t="str">
        <f>IF(B15=0," ",VLOOKUP(B15,[1]Женщины!B$1:H$65536,2,FALSE))</f>
        <v>Габдуллина Дина</v>
      </c>
      <c r="D15" s="27" t="str">
        <f>IF(B15=0," ",VLOOKUP($B15,[1]Женщины!$B$1:$H$65536,3,FALSE))</f>
        <v>12.03.1995</v>
      </c>
      <c r="E15" s="25" t="str">
        <f>IF(B15=0," ",IF(VLOOKUP($B15,[1]Женщины!$B$1:$H$65536,4,FALSE)=0," ",VLOOKUP($B15,[1]Женщины!$B$1:$H$65536,4,FALSE)))</f>
        <v>КМС</v>
      </c>
      <c r="F15" s="26" t="str">
        <f>IF(B15=0," ",VLOOKUP($B15,[1]Женщины!$B$1:$H$65536,5,FALSE))</f>
        <v>Ивановская</v>
      </c>
      <c r="G15" s="26" t="str">
        <f>IF(B15=0," ",VLOOKUP($B15,[1]Женщины!$B$1:$H$65536,6,FALSE))</f>
        <v>Шуя, ШФ ИвГУ</v>
      </c>
      <c r="H15" s="28"/>
      <c r="I15" s="85">
        <v>5.1192129629629634E-3</v>
      </c>
      <c r="J15" s="30" t="str">
        <f>IF(I15=0," ",IF(I15&lt;=[1]Разряды!$D$39,[1]Разряды!$D$3,IF(I15&lt;=[1]Разряды!$E$39,[1]Разряды!$E$3,IF(I15&lt;=[1]Разряды!$F$39,[1]Разряды!$F$3,IF(I15&lt;=[1]Разряды!$G$39,[1]Разряды!$G$3,IF(I15&lt;=[1]Разряды!$H$39,[1]Разряды!$H$3,IF(I15&lt;=[1]Разряды!$I$39,[1]Разряды!$I$3,IF(I15&lt;=[1]Разряды!$J$39,[1]Разряды!$J$3,"б/р"))))))))</f>
        <v>2р</v>
      </c>
      <c r="K15" s="33">
        <v>9</v>
      </c>
      <c r="L15" s="295" t="str">
        <f>IF(B15=0," ",VLOOKUP($B15,[1]Женщины!$B$1:$H$65536,7,FALSE))</f>
        <v>Торгов Е.Н., Хромцов Н.Е., Абрамов А.А.</v>
      </c>
    </row>
    <row r="16" spans="1:12" x14ac:dyDescent="0.25">
      <c r="A16" s="25">
        <v>6</v>
      </c>
      <c r="B16" s="25">
        <v>141</v>
      </c>
      <c r="C16" s="26" t="str">
        <f>IF(B16=0," ",VLOOKUP(B16,[1]Женщины!B$1:H$65536,2,FALSE))</f>
        <v>Ибрагимова Заги</v>
      </c>
      <c r="D16" s="27" t="str">
        <f>IF(B16=0," ",VLOOKUP($B16,[1]Женщины!$B$1:$H$65536,3,FALSE))</f>
        <v>22.03.1995</v>
      </c>
      <c r="E16" s="25" t="str">
        <f>IF(B16=0," ",IF(VLOOKUP($B16,[1]Женщины!$B$1:$H$65536,4,FALSE)=0," ",VLOOKUP($B16,[1]Женщины!$B$1:$H$65536,4,FALSE)))</f>
        <v>КМС</v>
      </c>
      <c r="F16" s="26" t="str">
        <f>IF(B16=0," ",VLOOKUP($B16,[1]Женщины!$B$1:$H$65536,5,FALSE))</f>
        <v>Республика Дагестан</v>
      </c>
      <c r="G16" s="26" t="str">
        <f>IF(B16=0," ",VLOOKUP($B16,[1]Женщины!$B$1:$H$65536,6,FALSE))</f>
        <v xml:space="preserve">Махачкала, ДГУ </v>
      </c>
      <c r="H16" s="28"/>
      <c r="I16" s="85">
        <v>5.1487268518518514E-3</v>
      </c>
      <c r="J16" s="30" t="str">
        <f>IF(I16=0," ",IF(I16&lt;=[1]Разряды!$D$39,[1]Разряды!$D$3,IF(I16&lt;=[1]Разряды!$E$39,[1]Разряды!$E$3,IF(I16&lt;=[1]Разряды!$F$39,[1]Разряды!$F$3,IF(I16&lt;=[1]Разряды!$G$39,[1]Разряды!$G$3,IF(I16&lt;=[1]Разряды!$H$39,[1]Разряды!$H$3,IF(I16&lt;=[1]Разряды!$I$39,[1]Разряды!$I$3,IF(I16&lt;=[1]Разряды!$J$39,[1]Разряды!$J$3,"б/р"))))))))</f>
        <v>2р</v>
      </c>
      <c r="K16" s="33">
        <v>8</v>
      </c>
      <c r="L16" s="295" t="str">
        <f>IF(B16=0," ",VLOOKUP($B16,[1]Женщины!$B$1:$H$65536,7,FALSE))</f>
        <v>Багаутдинов З.М., Ибрагимов Т.К.</v>
      </c>
    </row>
    <row r="17" spans="1:12" x14ac:dyDescent="0.25">
      <c r="A17" s="25">
        <v>7</v>
      </c>
      <c r="B17" s="25">
        <v>22</v>
      </c>
      <c r="C17" s="26" t="str">
        <f>IF(B17=0," ",VLOOKUP(B17,[1]Женщины!B$1:H$65536,2,FALSE))</f>
        <v>Степкова Дарья</v>
      </c>
      <c r="D17" s="27" t="str">
        <f>IF(B17=0," ",VLOOKUP($B17,[1]Женщины!$B$1:$H$65536,3,FALSE))</f>
        <v>12.04.1998</v>
      </c>
      <c r="E17" s="25" t="str">
        <f>IF(B17=0," ",IF(VLOOKUP($B17,[1]Женщины!$B$1:$H$65536,4,FALSE)=0," ",VLOOKUP($B17,[1]Женщины!$B$1:$H$65536,4,FALSE)))</f>
        <v>1р</v>
      </c>
      <c r="F17" s="26" t="str">
        <f>IF(B17=0," ",VLOOKUP($B17,[1]Женщины!$B$1:$H$65536,5,FALSE))</f>
        <v>Приморский край</v>
      </c>
      <c r="G17" s="26" t="str">
        <f>IF(B17=0," ",VLOOKUP($B17,[1]Женщины!$B$1:$H$65536,6,FALSE))</f>
        <v>Владивосток, ДВФУ</v>
      </c>
      <c r="H17" s="28"/>
      <c r="I17" s="85">
        <v>5.246527777777777E-3</v>
      </c>
      <c r="J17" s="30" t="str">
        <f>IF(I17=0," ",IF(I17&lt;=[1]Разряды!$D$39,[1]Разряды!$D$3,IF(I17&lt;=[1]Разряды!$E$39,[1]Разряды!$E$3,IF(I17&lt;=[1]Разряды!$F$39,[1]Разряды!$F$3,IF(I17&lt;=[1]Разряды!$G$39,[1]Разряды!$G$3,IF(I17&lt;=[1]Разряды!$H$39,[1]Разряды!$H$3,IF(I17&lt;=[1]Разряды!$I$39,[1]Разряды!$I$3,IF(I17&lt;=[1]Разряды!$J$39,[1]Разряды!$J$3,"б/р"))))))))</f>
        <v>3р</v>
      </c>
      <c r="K17" s="33">
        <v>0</v>
      </c>
      <c r="L17" s="106" t="str">
        <f>IF(B17=0," ",VLOOKUP($B17,[1]Женщины!$B$1:$H$65536,7,FALSE))</f>
        <v>Кузина Т.Н.</v>
      </c>
    </row>
    <row r="18" spans="1:12" x14ac:dyDescent="0.25">
      <c r="A18" s="25">
        <v>8</v>
      </c>
      <c r="B18" s="25">
        <v>279</v>
      </c>
      <c r="C18" s="26" t="str">
        <f>IF(B18=0," ",VLOOKUP(B18,[1]Женщины!B$1:H$65536,2,FALSE))</f>
        <v>Лидонова Александра</v>
      </c>
      <c r="D18" s="27" t="str">
        <f>IF(B18=0," ",VLOOKUP($B18,[1]Женщины!$B$1:$H$65536,3,FALSE))</f>
        <v>19.02.1997</v>
      </c>
      <c r="E18" s="25" t="str">
        <f>IF(B18=0," ",IF(VLOOKUP($B18,[1]Женщины!$B$1:$H$65536,4,FALSE)=0," ",VLOOKUP($B18,[1]Женщины!$B$1:$H$65536,4,FALSE)))</f>
        <v>2р</v>
      </c>
      <c r="F18" s="26" t="str">
        <f>IF(B18=0," ",VLOOKUP($B18,[1]Женщины!$B$1:$H$65536,5,FALSE))</f>
        <v>Ярославская</v>
      </c>
      <c r="G18" s="26" t="str">
        <f>IF(B18=0," ",VLOOKUP($B18,[1]Женщины!$B$1:$H$65536,6,FALSE))</f>
        <v xml:space="preserve">Ярославль, ЯГМУ  </v>
      </c>
      <c r="H18" s="28"/>
      <c r="I18" s="85">
        <v>5.310532407407407E-3</v>
      </c>
      <c r="J18" s="30" t="str">
        <f>IF(I18=0," ",IF(I18&lt;=[1]Разряды!$D$39,[1]Разряды!$D$3,IF(I18&lt;=[1]Разряды!$E$39,[1]Разряды!$E$3,IF(I18&lt;=[1]Разряды!$F$39,[1]Разряды!$F$3,IF(I18&lt;=[1]Разряды!$G$39,[1]Разряды!$G$3,IF(I18&lt;=[1]Разряды!$H$39,[1]Разряды!$H$3,IF(I18&lt;=[1]Разряды!$I$39,[1]Разряды!$I$3,IF(I18&lt;=[1]Разряды!$J$39,[1]Разряды!$J$3,"б/р"))))))))</f>
        <v>3р</v>
      </c>
      <c r="K18" s="33">
        <v>0</v>
      </c>
      <c r="L18" s="106" t="str">
        <f>IF(B18=0," ",VLOOKUP($B18,[1]Женщины!$B$1:$H$65536,7,FALSE))</f>
        <v>Шаймарданов В.М.</v>
      </c>
    </row>
    <row r="19" spans="1:12" x14ac:dyDescent="0.25">
      <c r="A19" s="25"/>
      <c r="B19" s="25">
        <v>247</v>
      </c>
      <c r="C19" s="26" t="str">
        <f>IF(B19=0," ",VLOOKUP(B19,[1]Женщины!B$1:H$65536,2,FALSE))</f>
        <v>Иванова Виктория</v>
      </c>
      <c r="D19" s="27" t="str">
        <f>IF(B19=0," ",VLOOKUP($B19,[1]Женщины!$B$1:$H$65536,3,FALSE))</f>
        <v>28.12.1995</v>
      </c>
      <c r="E19" s="25" t="str">
        <f>IF(B19=0," ",IF(VLOOKUP($B19,[1]Женщины!$B$1:$H$65536,4,FALSE)=0," ",VLOOKUP($B19,[1]Женщины!$B$1:$H$65536,4,FALSE)))</f>
        <v>2р</v>
      </c>
      <c r="F19" s="26" t="str">
        <f>IF(B19=0," ",VLOOKUP($B19,[1]Женщины!$B$1:$H$65536,5,FALSE))</f>
        <v>Калининградская</v>
      </c>
      <c r="G19" s="42" t="str">
        <f>IF(B19=0," ",VLOOKUP($B19,[1]Женщины!$B$1:$H$65536,6,FALSE))</f>
        <v xml:space="preserve">Калининград, БФУ им. И. Канта  </v>
      </c>
      <c r="H19" s="28"/>
      <c r="I19" s="296" t="s">
        <v>102</v>
      </c>
      <c r="J19" s="30"/>
      <c r="K19" s="33">
        <v>0</v>
      </c>
      <c r="L19" s="106" t="str">
        <f>IF(B19=0," ",VLOOKUP($B19,[1]Женщины!$B$1:$H$65536,7,FALSE))</f>
        <v>Шабанов В.В.</v>
      </c>
    </row>
    <row r="20" spans="1:12" ht="15.75" thickBot="1" x14ac:dyDescent="0.3">
      <c r="A20" s="205"/>
      <c r="B20" s="162"/>
      <c r="C20" s="163" t="str">
        <f>IF(B20=0," ",VLOOKUP(B20,[1]Женщины!B$1:H$65536,2,FALSE))</f>
        <v xml:space="preserve"> </v>
      </c>
      <c r="D20" s="164" t="str">
        <f>IF(B20=0," ",VLOOKUP($B20,[1]Женщины!$B$1:$H$65536,3,FALSE))</f>
        <v xml:space="preserve"> </v>
      </c>
      <c r="E20" s="75" t="str">
        <f>IF(B20=0," ",IF(VLOOKUP($B20,[1]Женщины!$B$1:$H$65536,4,FALSE)=0," ",VLOOKUP($B20,[1]Женщины!$B$1:$H$65536,4,FALSE)))</f>
        <v xml:space="preserve"> </v>
      </c>
      <c r="F20" s="163" t="str">
        <f>IF(B20=0," ",VLOOKUP($B20,[1]Женщины!$B$1:$H$65536,5,FALSE))</f>
        <v xml:space="preserve"> </v>
      </c>
      <c r="G20" s="163" t="str">
        <f>IF(B20=0," ",VLOOKUP($B20,[1]Женщины!$B$1:$H$65536,6,FALSE))</f>
        <v xml:space="preserve"> </v>
      </c>
      <c r="H20" s="165"/>
      <c r="I20" s="166"/>
      <c r="J20" s="97"/>
      <c r="K20" s="75"/>
      <c r="L20" s="163" t="str">
        <f>IF(B20=0," ",VLOOKUP($B20,[1]Женщины!$B$1:$H$65536,7,FALSE))</f>
        <v xml:space="preserve"> </v>
      </c>
    </row>
    <row r="21" spans="1:12" ht="15.75" thickTop="1" x14ac:dyDescent="0.25">
      <c r="A21" s="204"/>
      <c r="B21" s="58"/>
      <c r="C21" s="59"/>
      <c r="D21" s="73"/>
      <c r="E21" s="61"/>
      <c r="F21" s="59"/>
      <c r="G21" s="59"/>
      <c r="H21" s="99"/>
      <c r="I21" s="74"/>
      <c r="J21" s="64"/>
      <c r="K21" s="61"/>
      <c r="L21" s="59"/>
    </row>
    <row r="22" spans="1:12" x14ac:dyDescent="0.25">
      <c r="A22" s="204"/>
      <c r="B22" s="58"/>
      <c r="C22" s="59"/>
      <c r="D22" s="73"/>
      <c r="E22" s="61"/>
      <c r="F22" s="59"/>
      <c r="G22" s="59"/>
      <c r="H22" s="99"/>
      <c r="I22" s="74"/>
      <c r="J22" s="64"/>
      <c r="K22" s="61"/>
      <c r="L22" s="59"/>
    </row>
    <row r="23" spans="1:12" ht="15.75" x14ac:dyDescent="0.25">
      <c r="A23" s="204"/>
      <c r="B23" s="58"/>
      <c r="C23" s="154" t="s">
        <v>62</v>
      </c>
      <c r="E23" s="67"/>
      <c r="F23" s="67"/>
      <c r="G23" s="59" t="s">
        <v>60</v>
      </c>
      <c r="H23" s="69"/>
      <c r="I23" s="69"/>
      <c r="J23" s="64"/>
      <c r="K23" s="61"/>
      <c r="L23" s="59"/>
    </row>
    <row r="24" spans="1:12" ht="15.75" x14ac:dyDescent="0.25">
      <c r="A24" s="204"/>
      <c r="B24" s="58"/>
      <c r="E24" s="67"/>
      <c r="F24" s="67"/>
      <c r="G24" s="68"/>
      <c r="H24" s="69"/>
      <c r="I24" s="69"/>
      <c r="J24" s="64"/>
      <c r="K24" s="61"/>
      <c r="L24" s="59"/>
    </row>
    <row r="25" spans="1:12" ht="15.75" x14ac:dyDescent="0.25">
      <c r="A25" s="204"/>
      <c r="B25" s="58"/>
      <c r="E25" s="67"/>
      <c r="F25" s="67"/>
      <c r="G25" s="68"/>
      <c r="H25" s="69"/>
      <c r="I25" s="69"/>
      <c r="J25" s="64"/>
      <c r="K25" s="61"/>
      <c r="L25" s="59"/>
    </row>
    <row r="26" spans="1:12" ht="15.75" x14ac:dyDescent="0.25">
      <c r="A26" s="204"/>
      <c r="B26" s="58"/>
      <c r="C26" s="154" t="s">
        <v>63</v>
      </c>
      <c r="E26" s="67"/>
      <c r="F26" s="67"/>
      <c r="G26" s="59" t="s">
        <v>74</v>
      </c>
      <c r="H26" s="69"/>
      <c r="I26" s="69"/>
      <c r="J26" s="64"/>
      <c r="K26" s="61"/>
      <c r="L26" s="59"/>
    </row>
    <row r="27" spans="1:12" x14ac:dyDescent="0.25">
      <c r="A27" s="204"/>
      <c r="B27" s="58"/>
      <c r="D27" s="115"/>
      <c r="E27" s="115"/>
      <c r="H27" s="116"/>
      <c r="I27"/>
      <c r="J27" s="64"/>
      <c r="K27" s="61"/>
      <c r="L27" s="59"/>
    </row>
    <row r="28" spans="1:12" x14ac:dyDescent="0.25">
      <c r="A28" s="204"/>
      <c r="B28" s="58"/>
      <c r="C28" s="66"/>
      <c r="D28" s="66"/>
      <c r="E28" s="66"/>
      <c r="F28" s="66"/>
      <c r="G28" s="66"/>
      <c r="H28" s="92"/>
      <c r="I28" s="92"/>
      <c r="J28" s="64"/>
      <c r="K28" s="61"/>
      <c r="L28" s="59"/>
    </row>
    <row r="29" spans="1:12" x14ac:dyDescent="0.25">
      <c r="A29" s="204"/>
      <c r="B29" s="58"/>
      <c r="C29" s="66"/>
      <c r="D29" s="66"/>
      <c r="E29" s="66"/>
      <c r="F29" s="66"/>
      <c r="G29" s="66"/>
      <c r="H29" s="92"/>
      <c r="I29" s="92"/>
      <c r="J29" s="64"/>
      <c r="K29" s="61"/>
      <c r="L29" s="59"/>
    </row>
    <row r="30" spans="1:12" x14ac:dyDescent="0.25">
      <c r="A30" s="204"/>
      <c r="B30" s="58"/>
      <c r="C30" s="59"/>
      <c r="D30" s="73"/>
      <c r="E30" s="61"/>
      <c r="F30" s="59"/>
      <c r="G30" s="59"/>
      <c r="H30" s="99"/>
      <c r="I30" s="74"/>
      <c r="J30" s="64"/>
      <c r="K30" s="61"/>
      <c r="L30" s="59"/>
    </row>
    <row r="31" spans="1:12" x14ac:dyDescent="0.25">
      <c r="A31" s="204"/>
      <c r="B31" s="58"/>
      <c r="C31" s="59"/>
      <c r="D31" s="73"/>
      <c r="E31" s="61"/>
      <c r="F31" s="59"/>
      <c r="G31" s="59"/>
      <c r="H31" s="99"/>
      <c r="I31" s="74"/>
      <c r="J31" s="64"/>
      <c r="K31" s="61"/>
      <c r="L31" s="59"/>
    </row>
    <row r="32" spans="1:12" x14ac:dyDescent="0.25">
      <c r="A32" s="204"/>
      <c r="B32" s="58"/>
      <c r="C32" s="59"/>
      <c r="D32" s="73"/>
      <c r="E32" s="61"/>
      <c r="F32" s="59"/>
      <c r="G32" s="59"/>
      <c r="H32" s="99"/>
      <c r="I32" s="74"/>
      <c r="J32" s="64"/>
      <c r="K32" s="61"/>
      <c r="L32" s="59"/>
    </row>
    <row r="33" spans="1:12" x14ac:dyDescent="0.25">
      <c r="A33" s="204"/>
      <c r="B33" s="58"/>
      <c r="C33" s="59"/>
      <c r="D33" s="73"/>
      <c r="E33" s="61"/>
      <c r="F33" s="59"/>
      <c r="G33" s="59"/>
      <c r="H33" s="99"/>
      <c r="I33" s="74"/>
      <c r="J33" s="64"/>
      <c r="K33" s="61"/>
      <c r="L33" s="59"/>
    </row>
    <row r="34" spans="1:12" x14ac:dyDescent="0.25">
      <c r="A34" s="204"/>
      <c r="B34" s="58"/>
      <c r="C34" s="59"/>
      <c r="D34" s="73"/>
      <c r="E34" s="61"/>
      <c r="F34" s="59"/>
      <c r="G34" s="59"/>
      <c r="H34" s="99"/>
      <c r="I34" s="74"/>
      <c r="J34" s="64"/>
      <c r="K34" s="61"/>
      <c r="L34" s="59"/>
    </row>
  </sheetData>
  <mergeCells count="16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  <mergeCell ref="H10:I10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workbookViewId="0">
      <selection activeCell="A43" sqref="A43:XFD58"/>
    </sheetView>
  </sheetViews>
  <sheetFormatPr defaultRowHeight="15" x14ac:dyDescent="0.25"/>
  <cols>
    <col min="1" max="1" width="4.85546875" customWidth="1"/>
    <col min="2" max="2" width="7.28515625" customWidth="1"/>
    <col min="3" max="3" width="21.5703125" customWidth="1"/>
    <col min="4" max="4" width="11" customWidth="1"/>
    <col min="5" max="5" width="6.5703125" customWidth="1"/>
    <col min="6" max="6" width="20" customWidth="1"/>
    <col min="7" max="7" width="32.28515625" customWidth="1"/>
    <col min="8" max="8" width="4.42578125" style="17" customWidth="1"/>
    <col min="9" max="9" width="8.5703125" style="17" customWidth="1"/>
    <col min="10" max="10" width="6.5703125" customWidth="1"/>
    <col min="11" max="11" width="6.42578125" customWidth="1"/>
    <col min="12" max="12" width="26.28515625" customWidth="1"/>
  </cols>
  <sheetData>
    <row r="1" spans="1:12" ht="20.25" x14ac:dyDescent="0.3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2" ht="20.25" x14ac:dyDescent="0.3">
      <c r="A2" s="210" t="s">
        <v>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</row>
    <row r="3" spans="1:12" ht="20.25" x14ac:dyDescent="0.3">
      <c r="A3" s="198"/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" t="s">
        <v>79</v>
      </c>
    </row>
    <row r="4" spans="1:12" ht="18" x14ac:dyDescent="0.25">
      <c r="A4" s="2"/>
      <c r="B4" s="3"/>
      <c r="C4" s="3"/>
      <c r="D4" s="4"/>
      <c r="F4" s="5"/>
      <c r="G4" s="5"/>
      <c r="H4" s="5"/>
      <c r="I4" s="5"/>
      <c r="J4" s="5"/>
      <c r="K4" s="5"/>
      <c r="L4" s="199" t="s">
        <v>2</v>
      </c>
    </row>
    <row r="5" spans="1:12" ht="15.75" x14ac:dyDescent="0.25">
      <c r="A5" s="2"/>
      <c r="B5" s="6"/>
      <c r="C5" s="6"/>
      <c r="D5" s="7"/>
      <c r="F5" s="212"/>
      <c r="G5" s="212"/>
      <c r="H5" s="8"/>
      <c r="I5" s="8"/>
      <c r="L5" s="9" t="s">
        <v>3</v>
      </c>
    </row>
    <row r="6" spans="1:12" ht="20.25" x14ac:dyDescent="0.3">
      <c r="A6" s="10"/>
      <c r="D6" s="11" t="s">
        <v>80</v>
      </c>
      <c r="E6" s="83">
        <v>0.69791666666666663</v>
      </c>
      <c r="F6" s="88" t="s">
        <v>35</v>
      </c>
      <c r="G6" s="10"/>
      <c r="H6" s="210" t="s">
        <v>5</v>
      </c>
      <c r="I6" s="210"/>
      <c r="J6" s="210"/>
      <c r="K6" s="210"/>
      <c r="L6" s="210"/>
    </row>
    <row r="7" spans="1:12" ht="18.75" x14ac:dyDescent="0.3">
      <c r="A7" s="14"/>
      <c r="B7" s="15"/>
      <c r="C7" s="6"/>
      <c r="D7" s="11"/>
      <c r="E7" s="12"/>
      <c r="F7" s="13"/>
      <c r="G7" s="2"/>
      <c r="H7" s="16"/>
      <c r="I7" s="16"/>
      <c r="J7" s="17"/>
    </row>
    <row r="8" spans="1:12" ht="15.75" x14ac:dyDescent="0.25">
      <c r="A8" s="2"/>
      <c r="B8" s="18"/>
      <c r="C8" s="19" t="s">
        <v>8</v>
      </c>
      <c r="D8" s="20" t="s">
        <v>36</v>
      </c>
      <c r="E8" s="21"/>
      <c r="F8" s="2"/>
      <c r="G8" s="2"/>
      <c r="H8" s="22"/>
      <c r="I8" s="22"/>
      <c r="J8" s="17"/>
    </row>
    <row r="9" spans="1:12" x14ac:dyDescent="0.25">
      <c r="A9" s="213" t="s">
        <v>34</v>
      </c>
      <c r="B9" s="213" t="s">
        <v>11</v>
      </c>
      <c r="C9" s="213" t="s">
        <v>12</v>
      </c>
      <c r="D9" s="215" t="s">
        <v>13</v>
      </c>
      <c r="E9" s="215" t="s">
        <v>14</v>
      </c>
      <c r="F9" s="215" t="s">
        <v>15</v>
      </c>
      <c r="G9" s="215" t="s">
        <v>16</v>
      </c>
      <c r="H9" s="216" t="s">
        <v>17</v>
      </c>
      <c r="I9" s="217"/>
      <c r="J9" s="213" t="s">
        <v>18</v>
      </c>
      <c r="K9" s="215" t="s">
        <v>19</v>
      </c>
      <c r="L9" s="207" t="s">
        <v>20</v>
      </c>
    </row>
    <row r="10" spans="1:12" x14ac:dyDescent="0.25">
      <c r="A10" s="214"/>
      <c r="B10" s="214"/>
      <c r="C10" s="214"/>
      <c r="D10" s="214"/>
      <c r="E10" s="214"/>
      <c r="F10" s="214"/>
      <c r="G10" s="214"/>
      <c r="H10" s="218" t="s">
        <v>37</v>
      </c>
      <c r="I10" s="219"/>
      <c r="J10" s="214"/>
      <c r="K10" s="214"/>
      <c r="L10" s="208"/>
    </row>
    <row r="11" spans="1:12" x14ac:dyDescent="0.25">
      <c r="A11" s="24">
        <v>1</v>
      </c>
      <c r="B11" s="32">
        <v>70</v>
      </c>
      <c r="C11" s="34" t="str">
        <f>IF(B11=0," ",VLOOKUP(B11,[1]Женщины!B$1:H$65536,2,FALSE))</f>
        <v>Бродацкая София</v>
      </c>
      <c r="D11" s="35" t="str">
        <f>IF(B11=0," ",VLOOKUP($B11,[1]Женщины!$B$1:$H$65536,3,FALSE))</f>
        <v>24.10.1994</v>
      </c>
      <c r="E11" s="36" t="str">
        <f>IF(B11=0," ",IF(VLOOKUP($B11,[1]Женщины!$B$1:$H$65536,4,FALSE)=0," ",VLOOKUP($B11,[1]Женщины!$B$1:$H$65536,4,FALSE)))</f>
        <v>МСМК</v>
      </c>
      <c r="F11" s="34" t="str">
        <f>IF(B11=0," ",VLOOKUP($B11,[1]Женщины!$B$1:$H$65536,5,FALSE))</f>
        <v>Республика Мордовия</v>
      </c>
      <c r="G11" s="161" t="str">
        <f>IF(B11=0," ",VLOOKUP($B11,[1]Женщины!$B$1:$H$65536,6,FALSE))</f>
        <v>Саранск, ФГБОУ ВПО "МГУ им. Н.П. Огарева"</v>
      </c>
      <c r="H11" s="40"/>
      <c r="I11" s="101">
        <v>1.5167245370370369E-2</v>
      </c>
      <c r="J11" s="25" t="s">
        <v>75</v>
      </c>
      <c r="K11" s="36" t="s">
        <v>76</v>
      </c>
      <c r="L11" s="34" t="str">
        <f>IF(B11=0," ",VLOOKUP($B11,[1]Женщины!$B$1:$H$65536,7,FALSE))</f>
        <v>Начаркина В.В.</v>
      </c>
    </row>
    <row r="12" spans="1:12" x14ac:dyDescent="0.25">
      <c r="A12" s="24">
        <v>2</v>
      </c>
      <c r="B12" s="32">
        <v>69</v>
      </c>
      <c r="C12" s="34" t="str">
        <f>IF(B12=0," ",VLOOKUP(B12,[1]Женщины!B$1:H$65536,2,FALSE))</f>
        <v>Евачёва Анастасия</v>
      </c>
      <c r="D12" s="35" t="str">
        <f>IF(B12=0," ",VLOOKUP($B12,[1]Женщины!$B$1:$H$65536,3,FALSE))</f>
        <v>20.11.1997</v>
      </c>
      <c r="E12" s="36" t="str">
        <f>IF(B12=0," ",IF(VLOOKUP($B12,[1]Женщины!$B$1:$H$65536,4,FALSE)=0," ",VLOOKUP($B12,[1]Женщины!$B$1:$H$65536,4,FALSE)))</f>
        <v>МС</v>
      </c>
      <c r="F12" s="34" t="str">
        <f>IF(B12=0," ",VLOOKUP($B12,[1]Женщины!$B$1:$H$65536,5,FALSE))</f>
        <v>Республика Мордовия</v>
      </c>
      <c r="G12" s="161" t="str">
        <f>IF(B12=0," ",VLOOKUP($B12,[1]Женщины!$B$1:$H$65536,6,FALSE))</f>
        <v>Саранск, ФГБОУ ВПО "МГУ им. Н.П. Огарева"</v>
      </c>
      <c r="H12" s="40"/>
      <c r="I12" s="101">
        <v>1.5910763888888891E-2</v>
      </c>
      <c r="J12" s="25" t="s">
        <v>75</v>
      </c>
      <c r="K12" s="36" t="s">
        <v>77</v>
      </c>
      <c r="L12" s="34" t="str">
        <f>IF(B12=0," ",VLOOKUP($B12,[1]Женщины!$B$1:$H$65536,7,FALSE))</f>
        <v>Начаркина В.В.</v>
      </c>
    </row>
    <row r="13" spans="1:12" x14ac:dyDescent="0.25">
      <c r="A13" s="24">
        <v>3</v>
      </c>
      <c r="B13" s="32">
        <v>331</v>
      </c>
      <c r="C13" s="34" t="str">
        <f>IF(B13=0," ",VLOOKUP(B13,[1]Женщины!B$1:H$65536,2,FALSE))</f>
        <v>Чернова Анастасия</v>
      </c>
      <c r="D13" s="35" t="str">
        <f>IF(B13=0," ",VLOOKUP($B13,[1]Женщины!$B$1:$H$65536,3,FALSE))</f>
        <v>13.04.1996</v>
      </c>
      <c r="E13" s="36" t="str">
        <f>IF(B13=0," ",IF(VLOOKUP($B13,[1]Женщины!$B$1:$H$65536,4,FALSE)=0," ",VLOOKUP($B13,[1]Женщины!$B$1:$H$65536,4,FALSE)))</f>
        <v>МС</v>
      </c>
      <c r="F13" s="34" t="str">
        <f>IF(B13=0," ",VLOOKUP($B13,[1]Женщины!$B$1:$H$65536,5,FALSE))</f>
        <v>Республика Чувашии</v>
      </c>
      <c r="G13" s="34" t="str">
        <f>IF(B13=0," ",VLOOKUP($B13,[1]Женщины!$B$1:$H$65536,6,FALSE))</f>
        <v xml:space="preserve">Чебоксары, ЧГПУ им. И.Я. Яковлева </v>
      </c>
      <c r="H13" s="40"/>
      <c r="I13" s="101">
        <v>1.719212962962963E-2</v>
      </c>
      <c r="J13" s="25" t="s">
        <v>38</v>
      </c>
      <c r="K13" s="36">
        <v>11</v>
      </c>
      <c r="L13" s="34" t="str">
        <f>IF(B13=0," ",VLOOKUP($B13,[1]Женщины!$B$1:$H$65536,7,FALSE))</f>
        <v>Иванова О.В.</v>
      </c>
    </row>
    <row r="14" spans="1:12" x14ac:dyDescent="0.25">
      <c r="A14" s="25">
        <v>4</v>
      </c>
      <c r="B14" s="32">
        <v>152</v>
      </c>
      <c r="C14" s="34" t="str">
        <f>IF(B14=0," ",VLOOKUP(B14,[1]Женщины!B$1:H$65536,2,FALSE))</f>
        <v>Шерман Анастасия</v>
      </c>
      <c r="D14" s="35" t="str">
        <f>IF(B14=0," ",VLOOKUP($B14,[1]Женщины!$B$1:$H$65536,3,FALSE))</f>
        <v>06.01.1999</v>
      </c>
      <c r="E14" s="36" t="str">
        <f>IF(B14=0," ",IF(VLOOKUP($B14,[1]Женщины!$B$1:$H$65536,4,FALSE)=0," ",VLOOKUP($B14,[1]Женщины!$B$1:$H$65536,4,FALSE)))</f>
        <v>КМС</v>
      </c>
      <c r="F14" s="34" t="str">
        <f>IF(B14=0," ",VLOOKUP($B14,[1]Женщины!$B$1:$H$65536,5,FALSE))</f>
        <v>Москва</v>
      </c>
      <c r="G14" s="34" t="str">
        <f>IF(B14=0," ",VLOOKUP($B14,[1]Женщины!$B$1:$H$65536,6,FALSE))</f>
        <v xml:space="preserve">Москва, РГУФКСМиТ </v>
      </c>
      <c r="H14" s="40"/>
      <c r="I14" s="101">
        <v>1.7383796296296296E-2</v>
      </c>
      <c r="J14" s="25" t="s">
        <v>38</v>
      </c>
      <c r="K14" s="36">
        <v>10</v>
      </c>
      <c r="L14" s="34" t="str">
        <f>IF(B14=0," ",VLOOKUP($B14,[1]Женщины!$B$1:$H$65536,7,FALSE))</f>
        <v>Фролова Т.С.</v>
      </c>
    </row>
    <row r="15" spans="1:12" x14ac:dyDescent="0.25">
      <c r="A15" s="112">
        <v>5</v>
      </c>
      <c r="B15" s="32">
        <v>165</v>
      </c>
      <c r="C15" s="34" t="str">
        <f>IF(B15=0," ",VLOOKUP(B15,[1]Женщины!B$1:H$65536,2,FALSE))</f>
        <v>Щеголева Анастасия</v>
      </c>
      <c r="D15" s="35" t="str">
        <f>IF(B15=0," ",VLOOKUP($B15,[1]Женщины!$B$1:$H$65536,3,FALSE))</f>
        <v>10.04.1993</v>
      </c>
      <c r="E15" s="36" t="str">
        <f>IF(B15=0," ",IF(VLOOKUP($B15,[1]Женщины!$B$1:$H$65536,4,FALSE)=0," ",VLOOKUP($B15,[1]Женщины!$B$1:$H$65536,4,FALSE)))</f>
        <v>КМС</v>
      </c>
      <c r="F15" s="34" t="str">
        <f>IF(B15=0," ",VLOOKUP($B15,[1]Женщины!$B$1:$H$65536,5,FALSE))</f>
        <v>Москва</v>
      </c>
      <c r="G15" s="34" t="str">
        <f>IF(B15=0," ",VLOOKUP($B15,[1]Женщины!$B$1:$H$65536,6,FALSE))</f>
        <v xml:space="preserve">Москва, РГУФКСМиТ </v>
      </c>
      <c r="H15" s="40"/>
      <c r="I15" s="101">
        <v>1.8497106481481482E-2</v>
      </c>
      <c r="J15" s="25" t="s">
        <v>39</v>
      </c>
      <c r="K15" s="36" t="s">
        <v>25</v>
      </c>
      <c r="L15" s="34" t="str">
        <f>IF(B15=0," ",VLOOKUP($B15,[1]Женщины!$B$1:$H$65536,7,FALSE))</f>
        <v>Фролова Т.С.</v>
      </c>
    </row>
    <row r="16" spans="1:12" x14ac:dyDescent="0.25">
      <c r="A16" s="112">
        <v>6</v>
      </c>
      <c r="B16" s="32">
        <v>97</v>
      </c>
      <c r="C16" s="34" t="str">
        <f>IF(B16=0," ",VLOOKUP(B16,[1]Женщины!B$1:H$65536,2,FALSE))</f>
        <v>Кошкина Татьяна</v>
      </c>
      <c r="D16" s="35" t="str">
        <f>IF(B16=0," ",VLOOKUP($B16,[1]Женщины!$B$1:$H$65536,3,FALSE))</f>
        <v>21.04.1994</v>
      </c>
      <c r="E16" s="36" t="str">
        <f>IF(B16=0," ",IF(VLOOKUP($B16,[1]Женщины!$B$1:$H$65536,4,FALSE)=0," ",VLOOKUP($B16,[1]Женщины!$B$1:$H$65536,4,FALSE)))</f>
        <v>КМС</v>
      </c>
      <c r="F16" s="34" t="str">
        <f>IF(B16=0," ",VLOOKUP($B16,[1]Женщины!$B$1:$H$65536,5,FALSE))</f>
        <v>Московская</v>
      </c>
      <c r="G16" s="34" t="str">
        <f>IF(B16=0," ",VLOOKUP($B16,[1]Женщины!$B$1:$H$65536,6,FALSE))</f>
        <v>Малаховка, МГАФК</v>
      </c>
      <c r="H16" s="40"/>
      <c r="I16" s="101">
        <v>1.8526273148148146E-2</v>
      </c>
      <c r="J16" s="25" t="s">
        <v>39</v>
      </c>
      <c r="K16" s="36">
        <v>9</v>
      </c>
      <c r="L16" s="34" t="str">
        <f>IF(B16=0," ",VLOOKUP($B16,[1]Женщины!$B$1:$H$65536,7,FALSE))</f>
        <v>Чебыкина Т.Г., Матюхин Н.И.</v>
      </c>
    </row>
    <row r="17" spans="1:12" ht="15.75" thickBot="1" x14ac:dyDescent="0.3">
      <c r="A17" s="50"/>
      <c r="B17" s="51"/>
      <c r="C17" s="52" t="str">
        <f>IF(B17=0," ",VLOOKUP(B17,[1]Спортсмены!B$1:H$65536,2,FALSE))</f>
        <v xml:space="preserve"> </v>
      </c>
      <c r="D17" s="54" t="str">
        <f>IF(B17=0," ",VLOOKUP($B17,[1]Спортсмены!$B$1:$H$65536,3,FALSE))</f>
        <v xml:space="preserve"> </v>
      </c>
      <c r="E17" s="54" t="str">
        <f>IF(B17=0," ",IF(VLOOKUP($B17,[1]Спортсмены!$B$1:$H$65536,4,FALSE)=0," ",VLOOKUP($B17,[1]Спортсмены!$B$1:$H$65536,4,FALSE)))</f>
        <v xml:space="preserve"> </v>
      </c>
      <c r="F17" s="52" t="str">
        <f>IF(B17=0," ",VLOOKUP($B17,[1]Спортсмены!$B$1:$H$65536,5,FALSE))</f>
        <v xml:space="preserve"> </v>
      </c>
      <c r="G17" s="52" t="str">
        <f>IF(B17=0," ",VLOOKUP($B17,[1]Спортсмены!$B$1:$H$65536,6,FALSE))</f>
        <v xml:space="preserve"> </v>
      </c>
      <c r="H17" s="90"/>
      <c r="I17" s="91"/>
      <c r="J17" s="57" t="str">
        <f>IF(I17=0," ",IF(I17&lt;=[1]Разряды!$D$28,[1]Разряды!$D$3,IF(I17&lt;=[1]Разряды!$E$28,[1]Разряды!$E$3,IF(I17&lt;=[1]Разряды!$F$28,[1]Разряды!$F$3,IF(I17&lt;=[1]Разряды!$G$28,[1]Разряды!$G$3,IF(I17&lt;=[1]Разряды!$H$28,[1]Разряды!$H$3,IF(I17&lt;=[1]Разряды!$I$28,[1]Разряды!$I$3,IF(I17&lt;=[1]Разряды!$J$28,[1]Разряды!$J$3,"б/р"))))))))</f>
        <v xml:space="preserve"> </v>
      </c>
      <c r="K17" s="57"/>
      <c r="L17" s="52" t="str">
        <f>IF(B17=0," ",VLOOKUP($B17,[1]Спортсмены!$B$1:$H$65536,7,FALSE))</f>
        <v xml:space="preserve"> </v>
      </c>
    </row>
    <row r="18" spans="1:12" ht="15.75" thickTop="1" x14ac:dyDescent="0.25">
      <c r="A18" s="66"/>
      <c r="B18" s="66"/>
      <c r="C18" s="66"/>
      <c r="D18" s="66"/>
      <c r="E18" s="66"/>
      <c r="F18" s="66"/>
      <c r="G18" s="66"/>
      <c r="H18" s="92"/>
      <c r="I18" s="92"/>
    </row>
    <row r="19" spans="1:12" x14ac:dyDescent="0.25">
      <c r="A19" s="66"/>
      <c r="B19" s="66"/>
      <c r="C19" s="66"/>
      <c r="D19" s="66"/>
      <c r="E19" s="66"/>
      <c r="F19" s="66"/>
      <c r="G19" s="66"/>
      <c r="H19" s="92"/>
      <c r="I19" s="92"/>
    </row>
    <row r="20" spans="1:12" x14ac:dyDescent="0.25">
      <c r="A20" s="66"/>
      <c r="B20" s="66"/>
      <c r="C20" s="66"/>
      <c r="D20" s="66"/>
      <c r="E20" s="66"/>
      <c r="F20" s="66"/>
      <c r="G20" s="66"/>
      <c r="H20" s="92"/>
      <c r="I20" s="92"/>
    </row>
    <row r="21" spans="1:12" x14ac:dyDescent="0.25">
      <c r="A21" s="66"/>
      <c r="B21" s="66"/>
      <c r="C21" s="66"/>
      <c r="D21" s="66"/>
      <c r="E21" s="66"/>
      <c r="F21" s="66"/>
      <c r="G21" s="66"/>
      <c r="H21" s="92"/>
      <c r="I21" s="92"/>
    </row>
    <row r="22" spans="1:12" ht="15.75" x14ac:dyDescent="0.25">
      <c r="A22" s="66"/>
      <c r="B22" s="154" t="s">
        <v>62</v>
      </c>
      <c r="D22" s="67"/>
      <c r="E22" s="67"/>
      <c r="F22" s="59" t="s">
        <v>60</v>
      </c>
      <c r="G22" s="69"/>
      <c r="H22" s="92"/>
      <c r="I22" s="92"/>
    </row>
    <row r="23" spans="1:12" ht="15.75" x14ac:dyDescent="0.25">
      <c r="A23" s="66"/>
      <c r="D23" s="67"/>
      <c r="E23" s="67"/>
      <c r="F23" s="68"/>
      <c r="G23" s="69"/>
      <c r="H23" s="92"/>
      <c r="I23" s="92"/>
    </row>
    <row r="24" spans="1:12" ht="15.75" x14ac:dyDescent="0.25">
      <c r="A24" s="66"/>
      <c r="D24" s="67"/>
      <c r="E24" s="67"/>
      <c r="F24" s="68"/>
      <c r="G24" s="69"/>
      <c r="H24" s="92"/>
      <c r="I24" s="92"/>
    </row>
    <row r="25" spans="1:12" ht="15.75" x14ac:dyDescent="0.25">
      <c r="A25" s="66"/>
      <c r="B25" s="154" t="s">
        <v>63</v>
      </c>
      <c r="D25" s="67"/>
      <c r="E25" s="67"/>
      <c r="F25" s="59" t="s">
        <v>74</v>
      </c>
      <c r="G25" s="69"/>
      <c r="H25" s="92"/>
      <c r="I25" s="92"/>
    </row>
    <row r="26" spans="1:12" x14ac:dyDescent="0.25">
      <c r="A26" s="66"/>
      <c r="B26" s="66"/>
      <c r="C26" s="66"/>
      <c r="D26" s="66"/>
      <c r="E26" s="66"/>
      <c r="F26" s="66"/>
      <c r="G26" s="66"/>
      <c r="H26" s="92"/>
      <c r="I26" s="92"/>
    </row>
    <row r="27" spans="1:12" x14ac:dyDescent="0.25">
      <c r="A27" s="66"/>
      <c r="B27" s="66"/>
      <c r="C27" s="66"/>
      <c r="D27" s="66"/>
      <c r="E27" s="66"/>
      <c r="F27" s="66"/>
      <c r="G27" s="66"/>
      <c r="H27" s="92"/>
      <c r="I27" s="92"/>
    </row>
    <row r="28" spans="1:12" x14ac:dyDescent="0.25">
      <c r="A28" s="66"/>
      <c r="B28" s="66"/>
      <c r="C28" s="66"/>
      <c r="D28" s="66"/>
      <c r="E28" s="66"/>
      <c r="F28" s="66"/>
      <c r="G28" s="66"/>
      <c r="H28" s="92"/>
      <c r="I28" s="92"/>
    </row>
    <row r="29" spans="1:12" x14ac:dyDescent="0.25">
      <c r="A29" s="66"/>
      <c r="B29" s="66"/>
      <c r="C29" s="66"/>
      <c r="D29" s="66"/>
      <c r="E29" s="66"/>
      <c r="F29" s="66"/>
      <c r="G29" s="66"/>
      <c r="H29" s="92"/>
      <c r="I29" s="92"/>
    </row>
    <row r="30" spans="1:12" x14ac:dyDescent="0.25">
      <c r="A30" s="66"/>
      <c r="B30" s="66"/>
      <c r="C30" s="66"/>
      <c r="D30" s="66"/>
      <c r="E30" s="66"/>
      <c r="F30" s="66"/>
      <c r="G30" s="66"/>
      <c r="H30" s="92"/>
      <c r="I30" s="92"/>
    </row>
    <row r="31" spans="1:12" x14ac:dyDescent="0.25">
      <c r="A31" s="66"/>
      <c r="B31" s="66"/>
      <c r="C31" s="66"/>
      <c r="D31" s="66"/>
      <c r="E31" s="66"/>
      <c r="F31" s="66"/>
      <c r="G31" s="66"/>
      <c r="H31" s="92"/>
      <c r="I31" s="92"/>
    </row>
    <row r="32" spans="1:12" x14ac:dyDescent="0.25">
      <c r="A32" s="66"/>
      <c r="B32" s="66"/>
      <c r="C32" s="66"/>
      <c r="D32" s="66"/>
      <c r="E32" s="66"/>
      <c r="F32" s="66"/>
      <c r="G32" s="66"/>
      <c r="H32" s="92"/>
      <c r="I32" s="92"/>
    </row>
    <row r="33" spans="1:9" x14ac:dyDescent="0.25">
      <c r="A33" s="66"/>
      <c r="B33" s="66"/>
      <c r="C33" s="66"/>
      <c r="D33" s="66"/>
      <c r="E33" s="66"/>
      <c r="F33" s="66"/>
      <c r="G33" s="66"/>
      <c r="H33" s="92"/>
      <c r="I33" s="92"/>
    </row>
    <row r="34" spans="1:9" x14ac:dyDescent="0.25">
      <c r="A34" s="66"/>
      <c r="B34" s="66"/>
      <c r="C34" s="66"/>
      <c r="D34" s="66"/>
      <c r="E34" s="66"/>
      <c r="F34" s="66"/>
      <c r="G34" s="66"/>
      <c r="H34" s="92"/>
      <c r="I34" s="92"/>
    </row>
    <row r="35" spans="1:9" x14ac:dyDescent="0.25">
      <c r="A35" s="66"/>
      <c r="B35" s="66"/>
      <c r="C35" s="66"/>
      <c r="D35" s="66"/>
      <c r="E35" s="66"/>
      <c r="F35" s="66"/>
      <c r="G35" s="66"/>
      <c r="H35" s="92"/>
      <c r="I35" s="92"/>
    </row>
    <row r="36" spans="1:9" x14ac:dyDescent="0.25">
      <c r="A36" s="66"/>
      <c r="B36" s="66"/>
      <c r="C36" s="66"/>
      <c r="D36" s="66"/>
      <c r="E36" s="66"/>
      <c r="F36" s="66"/>
      <c r="G36" s="66"/>
      <c r="H36" s="92"/>
      <c r="I36" s="92"/>
    </row>
    <row r="37" spans="1:9" x14ac:dyDescent="0.25">
      <c r="A37" s="66"/>
      <c r="B37" s="66"/>
      <c r="C37" s="66"/>
      <c r="D37" s="66"/>
      <c r="E37" s="66"/>
      <c r="F37" s="66"/>
      <c r="G37" s="66"/>
      <c r="H37" s="92"/>
      <c r="I37" s="92"/>
    </row>
    <row r="38" spans="1:9" x14ac:dyDescent="0.25">
      <c r="A38" s="66"/>
      <c r="B38" s="66"/>
      <c r="C38" s="66"/>
      <c r="D38" s="66"/>
      <c r="E38" s="66"/>
      <c r="F38" s="66"/>
      <c r="G38" s="66"/>
      <c r="H38" s="92"/>
      <c r="I38" s="92"/>
    </row>
    <row r="39" spans="1:9" x14ac:dyDescent="0.25">
      <c r="A39" s="66"/>
      <c r="B39" s="66"/>
      <c r="C39" s="66"/>
      <c r="D39" s="66"/>
      <c r="E39" s="66"/>
      <c r="F39" s="66"/>
      <c r="G39" s="66"/>
      <c r="H39" s="92"/>
      <c r="I39" s="92"/>
    </row>
    <row r="40" spans="1:9" x14ac:dyDescent="0.25">
      <c r="A40" s="66"/>
      <c r="B40" s="66"/>
      <c r="C40" s="66"/>
      <c r="D40" s="66"/>
      <c r="E40" s="66"/>
      <c r="F40" s="66"/>
      <c r="G40" s="66"/>
      <c r="H40" s="92"/>
      <c r="I40" s="92"/>
    </row>
    <row r="41" spans="1:9" x14ac:dyDescent="0.25">
      <c r="A41" s="66"/>
      <c r="B41" s="66"/>
      <c r="C41" s="66"/>
      <c r="D41" s="66"/>
      <c r="E41" s="66"/>
      <c r="F41" s="66"/>
      <c r="G41" s="66"/>
      <c r="H41" s="92"/>
      <c r="I41" s="92"/>
    </row>
    <row r="42" spans="1:9" x14ac:dyDescent="0.25">
      <c r="A42" s="66"/>
      <c r="B42" s="66"/>
      <c r="C42" s="66"/>
      <c r="D42" s="66"/>
      <c r="E42" s="66"/>
      <c r="F42" s="66"/>
      <c r="G42" s="66"/>
      <c r="H42" s="92"/>
      <c r="I42" s="92"/>
    </row>
  </sheetData>
  <mergeCells count="16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  <mergeCell ref="H10:I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60ж</vt:lpstr>
      <vt:lpstr>200ж</vt:lpstr>
      <vt:lpstr>400ж</vt:lpstr>
      <vt:lpstr>800ж</vt:lpstr>
      <vt:lpstr>1500ж</vt:lpstr>
      <vt:lpstr>3000ж</vt:lpstr>
      <vt:lpstr>60сб ж</vt:lpstr>
      <vt:lpstr>2000сп ж</vt:lpstr>
      <vt:lpstr>сх ж</vt:lpstr>
      <vt:lpstr>длина ж</vt:lpstr>
      <vt:lpstr>тройной ж</vt:lpstr>
      <vt:lpstr>высота ж</vt:lpstr>
      <vt:lpstr>прил выс.</vt:lpstr>
      <vt:lpstr>шест ж</vt:lpstr>
      <vt:lpstr>прил. шест</vt:lpstr>
      <vt:lpstr>эст ж</vt:lpstr>
      <vt:lpstr>ядро 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2017-02-25T14:16:44Z</dcterms:modified>
</cp:coreProperties>
</file>